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27495" windowHeight="13485"/>
  </bookViews>
  <sheets>
    <sheet name="Лист1" sheetId="1" r:id="rId1"/>
  </sheets>
  <definedNames>
    <definedName name="HTML_1">Лист1!#REF!</definedName>
    <definedName name="HTML_10">Лист1!$B$245:$B$256</definedName>
    <definedName name="HTML_11">Лист1!$B$257:$B$263</definedName>
    <definedName name="HTML_12">Лист1!$B$264:$B$269</definedName>
    <definedName name="HTML_2">Лист1!#REF!</definedName>
    <definedName name="HTML_3">Лист1!$A$1:$H$230</definedName>
    <definedName name="HTML_4">Лист1!$B$1:$H$2</definedName>
    <definedName name="HTML_5">Лист1!$A$4:$A$5</definedName>
    <definedName name="HTML_6">Лист1!$A$8:$A$12</definedName>
    <definedName name="HTML_7">Лист1!$A$16:$A$20</definedName>
    <definedName name="HTML_8">Лист1!$B$3:$G$228</definedName>
    <definedName name="HTML_9">Лист1!$B$234:$B$244</definedName>
    <definedName name="HTML_all">Лист1!$A$1:$H$285</definedName>
    <definedName name="HTML_tables">Лист1!#REF!</definedName>
  </definedNames>
  <calcPr calcId="145621"/>
</workbook>
</file>

<file path=xl/calcChain.xml><?xml version="1.0" encoding="utf-8"?>
<calcChain xmlns="http://schemas.openxmlformats.org/spreadsheetml/2006/main">
  <c r="C6" i="1" l="1"/>
  <c r="B199" i="1" l="1"/>
  <c r="B187" i="1"/>
  <c r="B176" i="1"/>
  <c r="C171" i="1"/>
  <c r="B170" i="1"/>
  <c r="B166" i="1"/>
  <c r="C84" i="1"/>
  <c r="B83" i="1"/>
  <c r="C58" i="1"/>
  <c r="B41" i="1"/>
  <c r="B37" i="1"/>
  <c r="B33" i="1"/>
  <c r="B30" i="1"/>
  <c r="B27" i="1"/>
  <c r="B23" i="1"/>
  <c r="B19" i="1"/>
  <c r="C16" i="1"/>
  <c r="C14" i="1"/>
  <c r="B13" i="1"/>
  <c r="C11" i="1"/>
  <c r="C10" i="1"/>
  <c r="C8" i="1"/>
  <c r="C7" i="1"/>
  <c r="B6" i="1"/>
</calcChain>
</file>

<file path=xl/sharedStrings.xml><?xml version="1.0" encoding="utf-8"?>
<sst xmlns="http://schemas.openxmlformats.org/spreadsheetml/2006/main" count="527" uniqueCount="297">
  <si>
    <t>Состав, характеристика и назначение смесевых растворителей</t>
  </si>
  <si>
    <t>Марка растворителя</t>
  </si>
  <si>
    <t>Химический состав растворителей</t>
  </si>
  <si>
    <t>Относительная летучесть растворителя</t>
  </si>
  <si>
    <t>Назначение и область применения растворителя</t>
  </si>
  <si>
    <t>Компоненты, входящие в состав растворителей</t>
  </si>
  <si>
    <t>% доля</t>
  </si>
  <si>
    <t>(по диэтиловому</t>
  </si>
  <si>
    <t>Растворяемые пленкообразователи</t>
  </si>
  <si>
    <t>Основные марки разбавляемых</t>
  </si>
  <si>
    <t>Сандарт (ГОСТ или ТУ)</t>
  </si>
  <si>
    <t>эфиру)</t>
  </si>
  <si>
    <t>лакокрасочных материалов</t>
  </si>
  <si>
    <t>10-12</t>
  </si>
  <si>
    <t>Нитроцеллюлозные</t>
  </si>
  <si>
    <t>Лаки: НЦ-134, НЦ-551, НЦ-286 черный</t>
  </si>
  <si>
    <t>Эмали: НЦ-5121, НЦ-25, НЦ-26, НЦ-27, НЦ-5133 Г, НЦ-5133 М, НЦ-5134, НЦ-272</t>
  </si>
  <si>
    <t>ГОСТ 18188-72</t>
  </si>
  <si>
    <t>Шпаклевки: НЦ-007, НЦ-008, НЦ-009</t>
  </si>
  <si>
    <t>Этиловый спирт</t>
  </si>
  <si>
    <t>Бутилацетат</t>
  </si>
  <si>
    <t>8-16</t>
  </si>
  <si>
    <t>Нитратцеллюлозные, нитратцеллюлозно-глифталевые, эпоксидные, нитратцеллюлозно-эпоксидные, мочевиноформальдегидные, кремнийорганические</t>
  </si>
  <si>
    <t>Лаки: НЦ-269, НЦ-279, НЦ-292, НЦ-5108, ЭП-524</t>
  </si>
  <si>
    <t>Эмали: НЦ-170, НЦ-184, НЦ-216, НЦ-217, НЦ-25, НЦ-246, НЦ-258, НЦ-262, НЦ-271, НЦ-273, НЦ-1104, НЦ-282, НЦ-291, НЦ-299, НЦ-929, НЦ-5100, НЦ-5123.</t>
  </si>
  <si>
    <t>Ацетон</t>
  </si>
  <si>
    <t>Нитроэмали для грузовых автомобилей, нитроэмали № 924, ЭП-773, КО-83, НЦ-1124, НЦ-1120</t>
  </si>
  <si>
    <t>Грунтовки: НЦ-081, МС-067, МЧ-042</t>
  </si>
  <si>
    <t>Шпаклевки: НЦ-007, НЦ-008, НЦ-009, ЭП-0010, ЭП-0020</t>
  </si>
  <si>
    <t>Толуол</t>
  </si>
  <si>
    <t>8-12</t>
  </si>
  <si>
    <t>Нитратцеллюлозные</t>
  </si>
  <si>
    <t>Эмали: НЦ-280, НЦ-11, НЦ-132 П, АК-194</t>
  </si>
  <si>
    <t>Этилацетат</t>
  </si>
  <si>
    <t>Грунтовка НЦ-097</t>
  </si>
  <si>
    <t>Бутиловый спирт</t>
  </si>
  <si>
    <t>11-18</t>
  </si>
  <si>
    <t>Нитратцеллюлозные, нитратцеллюлозно-эпоксидные, бутилметакрилатные, полиакрилатные</t>
  </si>
  <si>
    <t>Лаки: ЭП-524, КО-940, АС-16</t>
  </si>
  <si>
    <t>Эмали: ХВ-130, АС-85, АС-95, АС-131, ГФ-570Р К, ЭП-51</t>
  </si>
  <si>
    <t>Грунтовки: АК-069, АК-070, ВЛ-02, ВЛ-023</t>
  </si>
  <si>
    <t>Этилцеллозольв</t>
  </si>
  <si>
    <t>15-30</t>
  </si>
  <si>
    <t>Нитратцеллюлозно-глифталевые</t>
  </si>
  <si>
    <t>Эмали: НЦ-132 К, ГФ-570Р К</t>
  </si>
  <si>
    <t>Изобутиловый спирт</t>
  </si>
  <si>
    <t>ТУ 6-10-1358-78</t>
  </si>
  <si>
    <t>Ксилол</t>
  </si>
  <si>
    <t>20-30</t>
  </si>
  <si>
    <t>Эмали: ГФ-570Р К, НЦ-11</t>
  </si>
  <si>
    <t>ТУ 6-10-1247-96</t>
  </si>
  <si>
    <t>5-15</t>
  </si>
  <si>
    <t>Перхлорвиниловые, полиакриловые, сополимеры винилхлорида с винилиденхлоридом или винилацетатом</t>
  </si>
  <si>
    <t>Лаки: ХС-76, ХС-724</t>
  </si>
  <si>
    <t>Эмали: ХВ-16, ХВ-112, ХВ-124, ХВ-125, ХВ-142, ХВ-179, ХВ-518, ХВ-519, ХВ-553, ХВ-714, ХВ-750, ХВ-782, ХВ-1100, ХВ-785, ХВ-1120, ПХВ-29, ПХВ-101, ХВ-1149, ХВ-5169, ХС-119, ХС-527, ХС-710, ХС-717, ХС-720, ХС-724, ХС-747, ХС-748, ХС-759, ХС-781, ХС-5163</t>
  </si>
  <si>
    <t>ГОСТ 7827-74</t>
  </si>
  <si>
    <t>Грунтовки: ХВ-062, ХВ-079, ХС-010, ХС-059, ХС-068, ХС-077, МС-067</t>
  </si>
  <si>
    <t>Шпаклевки: ХВ-004, ХВ-005, ЭП-0020</t>
  </si>
  <si>
    <t>9-15</t>
  </si>
  <si>
    <t>Перхлорвиниловые, эпоксидные, кремнийорганические, полиакрилатные, каучуки</t>
  </si>
  <si>
    <t>Лаки: ХВ-139, АС-16, АС-82, АС-516, АС-552, АК-113</t>
  </si>
  <si>
    <t>Эмали: ЭЦ различных цветов, ХВ-124, ХВ-125, ХВ-160, ХВ-16, ХВ-782, ХВ-536, ХС-1107, АС-131, АС-560, АС-599, АК-192, ЭП-56, ЭП-140, ЭП-255, ЭП-275, ЭП-525, ЭП-567, КЧ-767, КО-96, КО-811, КО-814, КО-818, КО-822, КО-841</t>
  </si>
  <si>
    <t>Грунтовки: АК-069, АК-070, ЭП-0104</t>
  </si>
  <si>
    <t>Шпаклевки: ЭП-0020, ЭП-0026, ЭП-0028</t>
  </si>
  <si>
    <t>9-11</t>
  </si>
  <si>
    <t>Меламино-формальдегидные, резиловые, поливинилбутиральные</t>
  </si>
  <si>
    <t>Лаки: ВЛ-725, ВЛ-725 Г</t>
  </si>
  <si>
    <t>Эмали: ЭП-569, ХВ-535</t>
  </si>
  <si>
    <t>ТУ 6-10-1328-77</t>
  </si>
  <si>
    <t>Бензол</t>
  </si>
  <si>
    <t>Растворитель Р-7</t>
  </si>
  <si>
    <t>Циклогексанон</t>
  </si>
  <si>
    <t>25-32</t>
  </si>
  <si>
    <t>Поливинил-бутиральные, крезоло-формальдегидные</t>
  </si>
  <si>
    <t>Лак ВЛ-51</t>
  </si>
  <si>
    <t>ТУ 6-10-1321-77</t>
  </si>
  <si>
    <t>Растворитель Р-11</t>
  </si>
  <si>
    <t>-</t>
  </si>
  <si>
    <t>0,7-1,2 (по ксилолу)</t>
  </si>
  <si>
    <t>ТУ 6-11-1821-81</t>
  </si>
  <si>
    <t>Растворитель Р-12</t>
  </si>
  <si>
    <t>8-14</t>
  </si>
  <si>
    <t>Перхлорвиниловые, полиакрилатные</t>
  </si>
  <si>
    <t>Эмали: ХВ-533, ХВ-785, ХВ-1120, АК-194</t>
  </si>
  <si>
    <t>Растворитель Р-14</t>
  </si>
  <si>
    <t>1,1-1,5</t>
  </si>
  <si>
    <t>Эпоксидные (отверждаемые изоценатными отвердителями)</t>
  </si>
  <si>
    <t>Эмаль ЭП-711</t>
  </si>
  <si>
    <t>ТУ 6-10-1509-75</t>
  </si>
  <si>
    <t>Растворитель Р-24</t>
  </si>
  <si>
    <t>10-20</t>
  </si>
  <si>
    <t>Перхлорвиниловые</t>
  </si>
  <si>
    <t>Эмали: ХВ-110, ХВ-113, ХВ-238</t>
  </si>
  <si>
    <t>Грунтовка ХВ-050</t>
  </si>
  <si>
    <t>Растворитель Р-40</t>
  </si>
  <si>
    <t>Эпоксидные</t>
  </si>
  <si>
    <t>Эмаль ЭП-140</t>
  </si>
  <si>
    <t>Толуол или</t>
  </si>
  <si>
    <t>Грунтовка ЭП-076</t>
  </si>
  <si>
    <t>ВТУ УХП 86-56</t>
  </si>
  <si>
    <t>Шпаклевки: ЭП-0010, ЭП-0020</t>
  </si>
  <si>
    <t>Лак ЭП-741</t>
  </si>
  <si>
    <t>Растворитель Р-60</t>
  </si>
  <si>
    <t>13-25</t>
  </si>
  <si>
    <t>Крезоло-формальдегидные и поливинил-бутиральные</t>
  </si>
  <si>
    <t>Эмали: ФЛ-557, ВЛ-515</t>
  </si>
  <si>
    <t>ТУ 6-10-1256-77</t>
  </si>
  <si>
    <t>Растворитель Р-83</t>
  </si>
  <si>
    <t>Лактон С12</t>
  </si>
  <si>
    <t>Эпоксиэфирные</t>
  </si>
  <si>
    <t>Грунтовка ЭФ-083</t>
  </si>
  <si>
    <t>ТУ 6-10-1595-76</t>
  </si>
  <si>
    <t>Растворитель АР*</t>
  </si>
  <si>
    <t>Растворитель Р-119</t>
  </si>
  <si>
    <t>ТУ 6-10-1197-76</t>
  </si>
  <si>
    <t>Нитропропан</t>
  </si>
  <si>
    <t>Ратсворитель Р-119 Э</t>
  </si>
  <si>
    <t>Растворитель Р-189</t>
  </si>
  <si>
    <t>Этиленгликольацетат</t>
  </si>
  <si>
    <t>1,2-1,6 (по ксилолу)</t>
  </si>
  <si>
    <t>Полиуритановые, уралкидные</t>
  </si>
  <si>
    <t>Лаки: УР-293, УР-294</t>
  </si>
  <si>
    <t>Метилэтилектон</t>
  </si>
  <si>
    <t>ТУ 6-10-1508-75</t>
  </si>
  <si>
    <t>не менее 80</t>
  </si>
  <si>
    <t>Меламиноалкидные</t>
  </si>
  <si>
    <t>Эмали: МЛ-12, МЛ-197, МЛ-1214</t>
  </si>
  <si>
    <t>ТУ 6-10-1100-78</t>
  </si>
  <si>
    <t>Растворитель Р-198</t>
  </si>
  <si>
    <t>35-45</t>
  </si>
  <si>
    <t>Эмали: МЛ-1121</t>
  </si>
  <si>
    <t>Растворитель Р-219</t>
  </si>
  <si>
    <t>13-18</t>
  </si>
  <si>
    <t>Полиэфирные</t>
  </si>
  <si>
    <t>Лаки: ПЭ-250М, ПЭ-247</t>
  </si>
  <si>
    <t>Шпатлевка ПЭ-0025</t>
  </si>
  <si>
    <t>ТУ 6-10-960-76</t>
  </si>
  <si>
    <t>Растворитель Р-265</t>
  </si>
  <si>
    <t>Алкидноакриловые</t>
  </si>
  <si>
    <t>Эмаль: АС-265</t>
  </si>
  <si>
    <t>ТУ 6-10-1789-80</t>
  </si>
  <si>
    <t>Растворитель Р-548</t>
  </si>
  <si>
    <t>Полиакрилатные, Эпоксидные</t>
  </si>
  <si>
    <t>Эмаль: АС-576</t>
  </si>
  <si>
    <t>Пропиленкарбонат</t>
  </si>
  <si>
    <t>Лак: АС-548</t>
  </si>
  <si>
    <t>ТУ 6-10-1033-75</t>
  </si>
  <si>
    <t>Растворитель Р-563</t>
  </si>
  <si>
    <t>Лак: ХС-563</t>
  </si>
  <si>
    <t>ТУ 6-10-1434-79</t>
  </si>
  <si>
    <t>Растворитель Р-1101</t>
  </si>
  <si>
    <t>1,0-6,0 (по ксилолу)</t>
  </si>
  <si>
    <t>Полиакрилатные</t>
  </si>
  <si>
    <t>Эмаль: АС-1101</t>
  </si>
  <si>
    <t>ТУ 6-10-1476-77</t>
  </si>
  <si>
    <t>Сольвент</t>
  </si>
  <si>
    <t>Растворитель Р-1101 М</t>
  </si>
  <si>
    <t>Эмаль: АС-1101 М</t>
  </si>
  <si>
    <t>Растворитель Р-1166</t>
  </si>
  <si>
    <t>1,0-2,5 (по ксилолу)</t>
  </si>
  <si>
    <t>Полиакрилатные и нитроцелюлозные</t>
  </si>
  <si>
    <t>Эмали: АС-1166, АС-1166М</t>
  </si>
  <si>
    <t>ТУ 6-10-1566-75</t>
  </si>
  <si>
    <t>Растворитель Р-1176</t>
  </si>
  <si>
    <t>1,0-1,6 (по ксилолу)</t>
  </si>
  <si>
    <t>Полиуретановые</t>
  </si>
  <si>
    <t>Полиуретановые эмали</t>
  </si>
  <si>
    <t>Метилэтилкетон</t>
  </si>
  <si>
    <t>ТУ 6-10-1811-81</t>
  </si>
  <si>
    <t>Растворитель Р-2106</t>
  </si>
  <si>
    <t>1,2-5,5 (по ксилолу)</t>
  </si>
  <si>
    <t>Полиакрилатные амидсодержащие, эпоксидные</t>
  </si>
  <si>
    <t>Эмаль АС-2106</t>
  </si>
  <si>
    <t>ТУ 6-10-1527-75</t>
  </si>
  <si>
    <t>Растворитель Р-2106 М</t>
  </si>
  <si>
    <t>То же</t>
  </si>
  <si>
    <t>Эмаль АС-2106 М</t>
  </si>
  <si>
    <t>Растворитель Р-2115</t>
  </si>
  <si>
    <t>Нитроакриловые</t>
  </si>
  <si>
    <t>Эмали: АК-2115, АК-2130</t>
  </si>
  <si>
    <t>ТУ 6-10-1613-77</t>
  </si>
  <si>
    <t>Растворитель Р-3160</t>
  </si>
  <si>
    <t>Поливинилацетальные</t>
  </si>
  <si>
    <t>Эмаль ВЛ-55</t>
  </si>
  <si>
    <t>ТУ 6-10-1215-72</t>
  </si>
  <si>
    <t>Растворитель РЛ-176</t>
  </si>
  <si>
    <t>1,5-4,5 (по ксилолу)</t>
  </si>
  <si>
    <t>Полиакрилатные, полиуретановые</t>
  </si>
  <si>
    <t>Лак АС-176</t>
  </si>
  <si>
    <t>ТУ 6-10-1474-76</t>
  </si>
  <si>
    <t>Растворитель РЛ-176 М</t>
  </si>
  <si>
    <t>Растворитель РЛ-176 ПЭ</t>
  </si>
  <si>
    <t>Лаки: ПЭ-251А, ПЭ-251Б</t>
  </si>
  <si>
    <t>ТУ 6-10-1647-77</t>
  </si>
  <si>
    <t>Марка А</t>
  </si>
  <si>
    <t>1-5 (по ксилолу)</t>
  </si>
  <si>
    <t>Марка Б</t>
  </si>
  <si>
    <t>МИБК</t>
  </si>
  <si>
    <t>Растворитель РЛ-176 УР</t>
  </si>
  <si>
    <t>Лаки: УР-277, УР-277 М, УР-277 П, УР-268 П</t>
  </si>
  <si>
    <t>ТУ 6-10-1512-75</t>
  </si>
  <si>
    <t>2,2-2,9 (по ксилолу)</t>
  </si>
  <si>
    <t>1,5-2,3 (по ксилолу)</t>
  </si>
  <si>
    <t>0,3-,05 (по ксилолу)</t>
  </si>
  <si>
    <t>Марка В</t>
  </si>
  <si>
    <t>Растворитель РЛ-278</t>
  </si>
  <si>
    <t>0,82-1,1 (по ксилолу)</t>
  </si>
  <si>
    <t>Лак ВЛ-278</t>
  </si>
  <si>
    <t>ТУ 6-10-1503-75</t>
  </si>
  <si>
    <t>Растворитель РЛ-298</t>
  </si>
  <si>
    <t>1,3-1,8 (по ксилолу)</t>
  </si>
  <si>
    <t>Лак ЭП-298</t>
  </si>
  <si>
    <t>ТУ 6-10-1528-75</t>
  </si>
  <si>
    <t>Растворитель РЛ-541</t>
  </si>
  <si>
    <t>Эпоксифенольные</t>
  </si>
  <si>
    <t>Лак ЭП-541</t>
  </si>
  <si>
    <t>ТУ 6-10-1646-77</t>
  </si>
  <si>
    <t>Растворитель РВЛ</t>
  </si>
  <si>
    <t>1,3-2,0 (по ксилолу)</t>
  </si>
  <si>
    <t>Поливинилформальэтилаль</t>
  </si>
  <si>
    <t>Винифлексовые лаки</t>
  </si>
  <si>
    <t>Хлорбензол</t>
  </si>
  <si>
    <t>ТУ 6-10-1269-77</t>
  </si>
  <si>
    <t>Этиловый или</t>
  </si>
  <si>
    <t>&lt;1,3 (по ксилолу)</t>
  </si>
  <si>
    <t>Поливинилбутиральные</t>
  </si>
  <si>
    <t>Грунтовки: ВЛ-02, ВЛ-08, ВЛ-023, ВЛ-05</t>
  </si>
  <si>
    <t>изопропиловый сприт</t>
  </si>
  <si>
    <t>ГОСТ 12708-77</t>
  </si>
  <si>
    <t>Бутиловый или</t>
  </si>
  <si>
    <t>изобутиловый спирт</t>
  </si>
  <si>
    <t>Маслянные, битумные, пентафталевые (тощие и средние)</t>
  </si>
  <si>
    <t>Эмали: ПФ-837, ПФ-1105</t>
  </si>
  <si>
    <t>ТУ 6-10-952-75</t>
  </si>
  <si>
    <t>Растворитель № 30</t>
  </si>
  <si>
    <t>Смесь акрилатного сополимера и эпоксидной смолы, эпоксиднофенольные с добавкой поливинилбутираля</t>
  </si>
  <si>
    <t>Лаки: ФЛ-559, ФЛ-561</t>
  </si>
  <si>
    <t>Эмали: АС-576, ЭП-547</t>
  </si>
  <si>
    <t>ТУ 6-10-919-75</t>
  </si>
  <si>
    <t>13-22</t>
  </si>
  <si>
    <t>Нитроцелюлозные</t>
  </si>
  <si>
    <t>Лак НЦ-223</t>
  </si>
  <si>
    <t>ТУ 6-10-1013-75</t>
  </si>
  <si>
    <t>Разбавитель РКБ-1</t>
  </si>
  <si>
    <t>Меламино- и мочевино-фармальдегидные</t>
  </si>
  <si>
    <t>Лак МЛ-248</t>
  </si>
  <si>
    <t>Эмали: МЛ-169, МЛ-242, МЛ-729, МЛ-629, МЧ-13, МЧ-277, ФЛ-511</t>
  </si>
  <si>
    <t>ТУ 6-10-1326-77</t>
  </si>
  <si>
    <t>Грунтовки: ГФ-089, МЛ-058, МЛ-064, МЧ-042</t>
  </si>
  <si>
    <t>Разбавитель РКБ-2</t>
  </si>
  <si>
    <t>Мочевино-фармальдегидные</t>
  </si>
  <si>
    <t>Лак МЧ-52</t>
  </si>
  <si>
    <t>ТУ 6-10-1037-75</t>
  </si>
  <si>
    <t>Грунтовка ЭП-057</t>
  </si>
  <si>
    <t>ТУ 6-10-1095-76</t>
  </si>
  <si>
    <t>Разбавитель РЭ-1В</t>
  </si>
  <si>
    <t>12-18</t>
  </si>
  <si>
    <t>Меламиноалкидные, меломино-формальдегидные</t>
  </si>
  <si>
    <t>Грунтовка МЧ-042</t>
  </si>
  <si>
    <t>Эмали: МЛ-152, МЛ-12, МЛ-242</t>
  </si>
  <si>
    <t>ГОСТ 18187-72</t>
  </si>
  <si>
    <t>Диацетоновый спирт</t>
  </si>
  <si>
    <t>Разбавитель РЭ-2В</t>
  </si>
  <si>
    <t>Эмали: МЛ-152, МЛ-12, МЛ-242, МЛ-1214</t>
  </si>
  <si>
    <t>Разбавитель РЭ-3В</t>
  </si>
  <si>
    <t>18-24</t>
  </si>
  <si>
    <t>Пентафталевые, глифталевые, меламиноалкидные</t>
  </si>
  <si>
    <t>Эмали: ГФ-571, МЛ-152, ПФ-223</t>
  </si>
  <si>
    <t>Пентафталевые, глифталевые, мочевино-формальдегидные</t>
  </si>
  <si>
    <t>Лак МЧ-52 Эмали: МЛ-152, ГФ-1426, ПФ-115, ПФ-133, ПФ-223</t>
  </si>
  <si>
    <t>Разбавитель РЭ-5В</t>
  </si>
  <si>
    <t>16-22</t>
  </si>
  <si>
    <t>Эмали: ХВ-113, ХВ-238, ХС-119, ХВ-124</t>
  </si>
  <si>
    <t>Разбавитель РЭ-6В</t>
  </si>
  <si>
    <t>Эмаль ХВ-124</t>
  </si>
  <si>
    <t>Разбавитель РЭ-7В</t>
  </si>
  <si>
    <t>Нитрацеллюлозные</t>
  </si>
  <si>
    <t>Лаки: НЦ-241, НЦ-258</t>
  </si>
  <si>
    <t>Разбавитель РЭ-8В</t>
  </si>
  <si>
    <t>18-26</t>
  </si>
  <si>
    <t>Алкидностирольные</t>
  </si>
  <si>
    <t>Эмаль МС-17</t>
  </si>
  <si>
    <t>Разбавитель РЭ-9В</t>
  </si>
  <si>
    <t>14-20</t>
  </si>
  <si>
    <t>Полиэфиракрилатные</t>
  </si>
  <si>
    <t>Эмаль ПЭ-126</t>
  </si>
  <si>
    <t>Разбавитель РЭ-10В</t>
  </si>
  <si>
    <t>20-26</t>
  </si>
  <si>
    <t>Маслянные краски, густотертые белила на природных неорганических пигментах</t>
  </si>
  <si>
    <t>Разбавитель РЭ-11В</t>
  </si>
  <si>
    <t>Эмаль ФЛ-777</t>
  </si>
  <si>
    <t>ТУ 6-10-875-72</t>
  </si>
  <si>
    <t>Растворитель РЭС-5107</t>
  </si>
  <si>
    <t>5,0-9,0</t>
  </si>
  <si>
    <t>Сополимер винилхлорида с винилацетатом</t>
  </si>
  <si>
    <t>Эмаль ХС-5107</t>
  </si>
  <si>
    <t>ТУ 6-10-1816-81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</si>
</sst>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0"/>
      <name val="Arial"/>
    </font>
    <font>
      <sz val="10"/>
      <name val="Times New Roman"/>
    </font>
    <font>
      <sz val="10"/>
      <name val="Arial"/>
    </font>
    <font>
      <sz val="10"/>
      <color rgb="FF0000FF"/>
      <name val="Times New Roman"/>
    </font>
    <font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rgb="FF000000"/>
      </left>
      <right style="dotted">
        <color rgb="FF000000"/>
      </right>
      <top style="thick">
        <color rgb="FF000000"/>
      </top>
      <bottom style="dotted">
        <color rgb="FF000000"/>
      </bottom>
      <diagonal/>
    </border>
    <border>
      <left style="dotted">
        <color rgb="FF000000"/>
      </left>
      <right/>
      <top style="thick">
        <color rgb="FF000000"/>
      </top>
      <bottom style="dotted">
        <color rgb="FF000000"/>
      </bottom>
      <diagonal/>
    </border>
    <border>
      <left/>
      <right style="dotted">
        <color rgb="FF000000"/>
      </right>
      <top style="thick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ck">
        <color rgb="FF000000"/>
      </top>
      <bottom style="dotted">
        <color rgb="FF000000"/>
      </bottom>
      <diagonal/>
    </border>
    <border>
      <left/>
      <right style="thick">
        <color rgb="FF000000"/>
      </right>
      <top style="thick">
        <color rgb="FF000000"/>
      </top>
      <bottom style="dotted">
        <color rgb="FF000000"/>
      </bottom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thick">
        <color rgb="FF000000"/>
      </right>
      <top style="dotted">
        <color rgb="FF000000"/>
      </top>
      <bottom/>
      <diagonal/>
    </border>
    <border>
      <left style="thick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thick">
        <color rgb="FF000000"/>
      </right>
      <top/>
      <bottom style="dotted">
        <color rgb="FF000000"/>
      </bottom>
      <diagonal/>
    </border>
    <border>
      <left style="thick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dotted">
        <color rgb="FF000000"/>
      </right>
      <top/>
      <bottom style="thick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ck">
        <color rgb="FF000000"/>
      </bottom>
      <diagonal/>
    </border>
    <border>
      <left style="dotted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0" xfId="0"/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0" xfId="0" applyFont="1"/>
    <xf numFmtId="0" fontId="7" fillId="0" borderId="0" xfId="0" applyFont="1"/>
    <xf numFmtId="0" fontId="7" fillId="0" borderId="0" xfId="0" applyFont="1" applyAlignment="1"/>
    <xf numFmtId="0" fontId="5" fillId="0" borderId="7" xfId="0" applyFont="1" applyBorder="1" applyAlignment="1">
      <alignment vertical="top" wrapText="1"/>
    </xf>
    <xf numFmtId="0" fontId="5" fillId="0" borderId="13" xfId="0" applyFont="1" applyBorder="1"/>
    <xf numFmtId="0" fontId="5" fillId="0" borderId="10" xfId="0" applyFont="1" applyBorder="1"/>
    <xf numFmtId="0" fontId="2" fillId="0" borderId="7" xfId="0" applyFont="1" applyBorder="1" applyAlignment="1">
      <alignment horizontal="center" vertical="top" wrapText="1"/>
    </xf>
    <xf numFmtId="0" fontId="3" fillId="0" borderId="13" xfId="0" applyFont="1" applyBorder="1"/>
    <xf numFmtId="0" fontId="3" fillId="0" borderId="10" xfId="0" applyFont="1" applyBorder="1"/>
    <xf numFmtId="0" fontId="2" fillId="0" borderId="7" xfId="0" applyFont="1" applyBorder="1" applyAlignment="1">
      <alignment vertical="top" wrapText="1"/>
    </xf>
    <xf numFmtId="0" fontId="0" fillId="0" borderId="0" xfId="0" applyFont="1" applyAlignment="1"/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/>
    <xf numFmtId="0" fontId="5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vertical="top" wrapText="1"/>
    </xf>
    <xf numFmtId="0" fontId="3" fillId="0" borderId="14" xfId="0" applyFont="1" applyBorder="1"/>
    <xf numFmtId="0" fontId="3" fillId="0" borderId="17" xfId="0" applyFont="1" applyBorder="1"/>
    <xf numFmtId="0" fontId="3" fillId="0" borderId="11" xfId="0" applyFont="1" applyBorder="1"/>
    <xf numFmtId="0" fontId="3" fillId="0" borderId="16" xfId="0" applyFont="1" applyBorder="1"/>
    <xf numFmtId="0" fontId="2" fillId="0" borderId="2" xfId="0" applyFont="1" applyBorder="1" applyAlignment="1">
      <alignment horizontal="center" vertical="top"/>
    </xf>
    <xf numFmtId="0" fontId="3" fillId="0" borderId="5" xfId="0" applyFont="1" applyBorder="1"/>
    <xf numFmtId="0" fontId="8" fillId="0" borderId="0" xfId="0" applyFont="1"/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tabSelected="1" workbookViewId="0">
      <selection activeCell="C4" sqref="C4:C5"/>
    </sheetView>
  </sheetViews>
  <sheetFormatPr defaultColWidth="17.28515625" defaultRowHeight="15" customHeight="1" x14ac:dyDescent="0.2"/>
  <cols>
    <col min="1" max="1" width="1.7109375" customWidth="1"/>
    <col min="2" max="2" width="22" customWidth="1"/>
    <col min="3" max="3" width="16.7109375" style="35" customWidth="1"/>
    <col min="4" max="4" width="7" customWidth="1"/>
    <col min="5" max="5" width="13.7109375" customWidth="1"/>
    <col min="6" max="6" width="19.85546875" customWidth="1"/>
    <col min="7" max="7" width="32.140625" customWidth="1"/>
    <col min="8" max="17" width="11.5703125" customWidth="1"/>
    <col min="18" max="26" width="10" customWidth="1"/>
  </cols>
  <sheetData>
    <row r="1" spans="1:26" ht="26.25" customHeight="1" x14ac:dyDescent="0.35">
      <c r="A1" s="1"/>
      <c r="B1" s="56" t="s">
        <v>0</v>
      </c>
      <c r="C1" s="57"/>
      <c r="D1" s="57"/>
      <c r="E1" s="57"/>
      <c r="F1" s="57"/>
      <c r="G1" s="57"/>
      <c r="H1" s="5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44"/>
      <c r="C2" s="43"/>
      <c r="D2" s="43"/>
      <c r="E2" s="43"/>
      <c r="F2" s="43"/>
      <c r="G2" s="43"/>
      <c r="H2" s="4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2.25" customHeight="1" x14ac:dyDescent="0.2">
      <c r="A3" s="1"/>
      <c r="B3" s="2" t="s">
        <v>1</v>
      </c>
      <c r="C3" s="45" t="s">
        <v>2</v>
      </c>
      <c r="D3" s="46"/>
      <c r="E3" s="3" t="s">
        <v>3</v>
      </c>
      <c r="F3" s="54" t="s">
        <v>4</v>
      </c>
      <c r="G3" s="55"/>
      <c r="H3" s="4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6.5" customHeight="1" x14ac:dyDescent="0.2">
      <c r="A4" s="1"/>
      <c r="B4" s="4"/>
      <c r="C4" s="47" t="s">
        <v>5</v>
      </c>
      <c r="D4" s="48" t="s">
        <v>6</v>
      </c>
      <c r="E4" s="5" t="s">
        <v>7</v>
      </c>
      <c r="F4" s="39" t="s">
        <v>8</v>
      </c>
      <c r="G4" s="6" t="s">
        <v>9</v>
      </c>
      <c r="H4" s="4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x14ac:dyDescent="0.2">
      <c r="A5" s="1"/>
      <c r="B5" s="7" t="s">
        <v>10</v>
      </c>
      <c r="C5" s="38"/>
      <c r="D5" s="41"/>
      <c r="E5" s="8" t="s">
        <v>11</v>
      </c>
      <c r="F5" s="41"/>
      <c r="G5" s="9" t="s">
        <v>12</v>
      </c>
      <c r="H5" s="4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1"/>
      <c r="B6" s="26" t="str">
        <f>HYPERLINK("http://www.infrahim.ru/pfm/23.html","Растворитель 645")</f>
        <v>Растворитель 645</v>
      </c>
      <c r="C6" s="34" t="str">
        <f>HYPERLINK("http://www.infrahim.ru/pfm/16.html","Толуол")</f>
        <v>Толуол</v>
      </c>
      <c r="D6" s="5">
        <v>50</v>
      </c>
      <c r="E6" s="39" t="s">
        <v>13</v>
      </c>
      <c r="F6" s="42" t="s">
        <v>14</v>
      </c>
      <c r="G6" s="10" t="s">
        <v>15</v>
      </c>
      <c r="H6" s="4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8" customHeight="1" x14ac:dyDescent="0.2">
      <c r="A7" s="1"/>
      <c r="B7" s="11"/>
      <c r="C7" s="34" t="str">
        <f>HYPERLINK("http://www.infrahim.ru/pfm/18.html","Бутилацетат или амилацетат")</f>
        <v>Бутилацетат или амилацетат</v>
      </c>
      <c r="D7" s="12">
        <v>18</v>
      </c>
      <c r="E7" s="40"/>
      <c r="F7" s="40"/>
      <c r="G7" s="13" t="s">
        <v>16</v>
      </c>
      <c r="H7" s="4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4" t="s">
        <v>17</v>
      </c>
      <c r="C8" s="34" t="str">
        <f>HYPERLINK("http://www.infrahim.ru/pfm/231.html","Бутиловый спирт")</f>
        <v>Бутиловый спирт</v>
      </c>
      <c r="D8" s="15"/>
      <c r="E8" s="40"/>
      <c r="F8" s="40"/>
      <c r="G8" s="13" t="s">
        <v>18</v>
      </c>
      <c r="H8" s="4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1"/>
      <c r="C9" s="27" t="s">
        <v>19</v>
      </c>
      <c r="D9" s="12">
        <v>10</v>
      </c>
      <c r="E9" s="40"/>
      <c r="F9" s="40"/>
      <c r="G9" s="13"/>
      <c r="H9" s="4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1"/>
      <c r="C10" s="34" t="str">
        <f>HYPERLINK("http://www.infrahim.ru/pfm/19.html","Этилацетат")</f>
        <v>Этилацетат</v>
      </c>
      <c r="D10" s="12">
        <v>10</v>
      </c>
      <c r="E10" s="40"/>
      <c r="F10" s="40"/>
      <c r="G10" s="13"/>
      <c r="H10" s="4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1"/>
      <c r="C11" s="34" t="str">
        <f>HYPERLINK("http://www.infrahim.ru/pfm/9.html","Ацетон ")</f>
        <v xml:space="preserve">Ацетон </v>
      </c>
      <c r="D11" s="12">
        <v>9</v>
      </c>
      <c r="E11" s="40"/>
      <c r="F11" s="40"/>
      <c r="G11" s="13"/>
      <c r="H11" s="4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6"/>
      <c r="C12" s="28"/>
      <c r="D12" s="18">
        <v>3</v>
      </c>
      <c r="E12" s="41"/>
      <c r="F12" s="41"/>
      <c r="G12" s="19"/>
      <c r="H12" s="4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1.5" customHeight="1" x14ac:dyDescent="0.2">
      <c r="A13" s="1"/>
      <c r="B13" s="26" t="str">
        <f>HYPERLINK("http://www.infrahim.ru/pfm/1.html","Растворитель 646")</f>
        <v>Растворитель 646</v>
      </c>
      <c r="C13" s="29" t="s">
        <v>20</v>
      </c>
      <c r="D13" s="5">
        <v>10</v>
      </c>
      <c r="E13" s="39" t="s">
        <v>21</v>
      </c>
      <c r="F13" s="42" t="s">
        <v>22</v>
      </c>
      <c r="G13" s="20" t="s">
        <v>23</v>
      </c>
      <c r="H13" s="4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9.25" customHeight="1" x14ac:dyDescent="0.2">
      <c r="A14" s="1"/>
      <c r="B14" s="11"/>
      <c r="C14" s="34" t="str">
        <f>HYPERLINK("http://www.infrahim.ru/pfm/20.html","Этилцеллозольв")</f>
        <v>Этилцеллозольв</v>
      </c>
      <c r="D14" s="12">
        <v>8</v>
      </c>
      <c r="E14" s="40"/>
      <c r="F14" s="40"/>
      <c r="G14" s="13" t="s">
        <v>24</v>
      </c>
      <c r="H14" s="4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3.5" customHeight="1" x14ac:dyDescent="0.2">
      <c r="A15" s="1"/>
      <c r="B15" s="14" t="s">
        <v>17</v>
      </c>
      <c r="C15" s="27" t="s">
        <v>25</v>
      </c>
      <c r="D15" s="12">
        <v>7</v>
      </c>
      <c r="E15" s="40"/>
      <c r="F15" s="40"/>
      <c r="G15" s="13" t="s">
        <v>26</v>
      </c>
      <c r="H15" s="4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1"/>
      <c r="C16" s="34" t="str">
        <f>HYPERLINK("http://www.infrahim.ru/pfm/231.html","Бутанол")</f>
        <v>Бутанол</v>
      </c>
      <c r="D16" s="12">
        <v>15</v>
      </c>
      <c r="E16" s="40"/>
      <c r="F16" s="40"/>
      <c r="G16" s="13" t="s">
        <v>27</v>
      </c>
      <c r="H16" s="4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2">
      <c r="A17" s="1"/>
      <c r="B17" s="11"/>
      <c r="C17" s="27" t="s">
        <v>19</v>
      </c>
      <c r="D17" s="12">
        <v>10</v>
      </c>
      <c r="E17" s="40"/>
      <c r="F17" s="40"/>
      <c r="G17" s="13" t="s">
        <v>28</v>
      </c>
      <c r="H17" s="4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6"/>
      <c r="C18" s="28" t="s">
        <v>29</v>
      </c>
      <c r="D18" s="18">
        <v>50</v>
      </c>
      <c r="E18" s="41"/>
      <c r="F18" s="41"/>
      <c r="G18" s="19"/>
      <c r="H18" s="4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 x14ac:dyDescent="0.2">
      <c r="A19" s="1"/>
      <c r="B19" s="26" t="str">
        <f>HYPERLINK("http://www.infrahim.ru/pfm/2.html","Растворитель 647")</f>
        <v>Растворитель 647</v>
      </c>
      <c r="C19" s="29" t="s">
        <v>20</v>
      </c>
      <c r="D19" s="5">
        <v>29.8</v>
      </c>
      <c r="E19" s="39" t="s">
        <v>30</v>
      </c>
      <c r="F19" s="42" t="s">
        <v>31</v>
      </c>
      <c r="G19" s="20" t="s">
        <v>32</v>
      </c>
      <c r="H19" s="4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1"/>
      <c r="C20" s="27" t="s">
        <v>33</v>
      </c>
      <c r="D20" s="12">
        <v>21.2</v>
      </c>
      <c r="E20" s="40"/>
      <c r="F20" s="40"/>
      <c r="G20" s="13" t="s">
        <v>34</v>
      </c>
      <c r="H20" s="4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4" t="s">
        <v>17</v>
      </c>
      <c r="C21" s="27" t="s">
        <v>35</v>
      </c>
      <c r="D21" s="12">
        <v>7.7</v>
      </c>
      <c r="E21" s="40"/>
      <c r="F21" s="40"/>
      <c r="G21" s="13"/>
      <c r="H21" s="4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6"/>
      <c r="C22" s="28" t="s">
        <v>29</v>
      </c>
      <c r="D22" s="18">
        <v>41.3</v>
      </c>
      <c r="E22" s="41"/>
      <c r="F22" s="41"/>
      <c r="G22" s="19"/>
      <c r="H22" s="4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26" t="str">
        <f>HYPERLINK("http://www.infrahim.ru/pfm/3.html","Растворитель 648")</f>
        <v>Растворитель 648</v>
      </c>
      <c r="C23" s="29" t="s">
        <v>20</v>
      </c>
      <c r="D23" s="5">
        <v>50</v>
      </c>
      <c r="E23" s="39" t="s">
        <v>36</v>
      </c>
      <c r="F23" s="42" t="s">
        <v>37</v>
      </c>
      <c r="G23" s="20" t="s">
        <v>38</v>
      </c>
      <c r="H23" s="4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2">
      <c r="A24" s="1"/>
      <c r="B24" s="11"/>
      <c r="C24" s="27" t="s">
        <v>19</v>
      </c>
      <c r="D24" s="12">
        <v>10</v>
      </c>
      <c r="E24" s="40"/>
      <c r="F24" s="40"/>
      <c r="G24" s="13" t="s">
        <v>39</v>
      </c>
      <c r="H24" s="4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 x14ac:dyDescent="0.2">
      <c r="A25" s="1"/>
      <c r="B25" s="14" t="s">
        <v>17</v>
      </c>
      <c r="C25" s="27" t="s">
        <v>35</v>
      </c>
      <c r="D25" s="12">
        <v>20</v>
      </c>
      <c r="E25" s="40"/>
      <c r="F25" s="40"/>
      <c r="G25" s="13" t="s">
        <v>40</v>
      </c>
      <c r="H25" s="4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 x14ac:dyDescent="0.2">
      <c r="A26" s="1"/>
      <c r="B26" s="16"/>
      <c r="C26" s="28" t="s">
        <v>29</v>
      </c>
      <c r="D26" s="18">
        <v>20</v>
      </c>
      <c r="E26" s="41"/>
      <c r="F26" s="41"/>
      <c r="G26" s="19"/>
      <c r="H26" s="4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26" t="str">
        <f>HYPERLINK("http://www.infrahim.ru/pfm/4.html","Растворитель 649")</f>
        <v>Растворитель 649</v>
      </c>
      <c r="C27" s="29" t="s">
        <v>41</v>
      </c>
      <c r="D27" s="5">
        <v>30</v>
      </c>
      <c r="E27" s="39" t="s">
        <v>42</v>
      </c>
      <c r="F27" s="42" t="s">
        <v>43</v>
      </c>
      <c r="G27" s="49" t="s">
        <v>44</v>
      </c>
      <c r="H27" s="4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1"/>
      <c r="C28" s="27" t="s">
        <v>45</v>
      </c>
      <c r="D28" s="12">
        <v>20</v>
      </c>
      <c r="E28" s="40"/>
      <c r="F28" s="40"/>
      <c r="G28" s="50"/>
      <c r="H28" s="4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21" t="s">
        <v>46</v>
      </c>
      <c r="C29" s="28" t="s">
        <v>47</v>
      </c>
      <c r="D29" s="18">
        <v>50</v>
      </c>
      <c r="E29" s="41"/>
      <c r="F29" s="41"/>
      <c r="G29" s="52"/>
      <c r="H29" s="4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26" t="str">
        <f>HYPERLINK("http://www.infrahim.ru/pfm/5.html","Растворитель 650")</f>
        <v>Растворитель 650</v>
      </c>
      <c r="C30" s="29" t="s">
        <v>41</v>
      </c>
      <c r="D30" s="5">
        <v>20</v>
      </c>
      <c r="E30" s="39" t="s">
        <v>48</v>
      </c>
      <c r="F30" s="42" t="s">
        <v>31</v>
      </c>
      <c r="G30" s="49" t="s">
        <v>49</v>
      </c>
      <c r="H30" s="4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1"/>
      <c r="C31" s="27" t="s">
        <v>35</v>
      </c>
      <c r="D31" s="12">
        <v>30</v>
      </c>
      <c r="E31" s="40"/>
      <c r="F31" s="40"/>
      <c r="G31" s="50"/>
      <c r="H31" s="4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21" t="s">
        <v>50</v>
      </c>
      <c r="C32" s="28" t="s">
        <v>47</v>
      </c>
      <c r="D32" s="18">
        <v>50</v>
      </c>
      <c r="E32" s="41"/>
      <c r="F32" s="41"/>
      <c r="G32" s="52"/>
      <c r="H32" s="4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26" t="str">
        <f>HYPERLINK("http://www.infrahim.ru/pfm/7.html","Растворитель Р-4")</f>
        <v>Растворитель Р-4</v>
      </c>
      <c r="C33" s="29" t="s">
        <v>20</v>
      </c>
      <c r="D33" s="5">
        <v>12</v>
      </c>
      <c r="E33" s="39" t="s">
        <v>51</v>
      </c>
      <c r="F33" s="42" t="s">
        <v>52</v>
      </c>
      <c r="G33" s="20" t="s">
        <v>53</v>
      </c>
      <c r="H33" s="4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81" customHeight="1" x14ac:dyDescent="0.2">
      <c r="A34" s="1"/>
      <c r="B34" s="11"/>
      <c r="C34" s="27" t="s">
        <v>25</v>
      </c>
      <c r="D34" s="12">
        <v>26</v>
      </c>
      <c r="E34" s="40"/>
      <c r="F34" s="40"/>
      <c r="G34" s="13" t="s">
        <v>54</v>
      </c>
      <c r="H34" s="4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 x14ac:dyDescent="0.2">
      <c r="A35" s="1"/>
      <c r="B35" s="14" t="s">
        <v>55</v>
      </c>
      <c r="C35" s="27" t="s">
        <v>29</v>
      </c>
      <c r="D35" s="12">
        <v>62</v>
      </c>
      <c r="E35" s="40"/>
      <c r="F35" s="40"/>
      <c r="G35" s="13" t="s">
        <v>56</v>
      </c>
      <c r="H35" s="4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">
      <c r="A36" s="1"/>
      <c r="B36" s="16"/>
      <c r="C36" s="28"/>
      <c r="D36" s="17"/>
      <c r="E36" s="41"/>
      <c r="F36" s="41"/>
      <c r="G36" s="19" t="s">
        <v>57</v>
      </c>
      <c r="H36" s="4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3.25" customHeight="1" x14ac:dyDescent="0.2">
      <c r="A37" s="1"/>
      <c r="B37" s="26" t="str">
        <f>HYPERLINK("http://www.infrahim.ru/pfm/8.html","Растворитель Р-5")</f>
        <v>Растворитель Р-5</v>
      </c>
      <c r="C37" s="29" t="s">
        <v>20</v>
      </c>
      <c r="D37" s="5">
        <v>30</v>
      </c>
      <c r="E37" s="39" t="s">
        <v>58</v>
      </c>
      <c r="F37" s="42" t="s">
        <v>59</v>
      </c>
      <c r="G37" s="20" t="s">
        <v>60</v>
      </c>
      <c r="H37" s="4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9.75" customHeight="1" x14ac:dyDescent="0.2">
      <c r="A38" s="1"/>
      <c r="B38" s="11"/>
      <c r="C38" s="27" t="s">
        <v>25</v>
      </c>
      <c r="D38" s="12">
        <v>30</v>
      </c>
      <c r="E38" s="40"/>
      <c r="F38" s="40"/>
      <c r="G38" s="13" t="s">
        <v>61</v>
      </c>
      <c r="H38" s="4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">
      <c r="A39" s="1"/>
      <c r="B39" s="14" t="s">
        <v>55</v>
      </c>
      <c r="C39" s="27" t="s">
        <v>29</v>
      </c>
      <c r="D39" s="12">
        <v>40</v>
      </c>
      <c r="E39" s="40"/>
      <c r="F39" s="40"/>
      <c r="G39" s="13" t="s">
        <v>62</v>
      </c>
      <c r="H39" s="4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1"/>
      <c r="B40" s="16"/>
      <c r="C40" s="28"/>
      <c r="D40" s="17"/>
      <c r="E40" s="41"/>
      <c r="F40" s="41"/>
      <c r="G40" s="19" t="s">
        <v>63</v>
      </c>
      <c r="H40" s="4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26" t="str">
        <f>HYPERLINK("http://www.infrahim.ru/pfm/22.html","Растворитель Р-6")</f>
        <v>Растворитель Р-6</v>
      </c>
      <c r="C41" s="29" t="s">
        <v>20</v>
      </c>
      <c r="D41" s="5">
        <v>15</v>
      </c>
      <c r="E41" s="39" t="s">
        <v>64</v>
      </c>
      <c r="F41" s="42" t="s">
        <v>65</v>
      </c>
      <c r="G41" s="20" t="s">
        <v>66</v>
      </c>
      <c r="H41" s="4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1"/>
      <c r="C42" s="27" t="s">
        <v>19</v>
      </c>
      <c r="D42" s="12">
        <v>30</v>
      </c>
      <c r="E42" s="40"/>
      <c r="F42" s="40"/>
      <c r="G42" s="13" t="s">
        <v>67</v>
      </c>
      <c r="H42" s="4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4" t="s">
        <v>68</v>
      </c>
      <c r="C43" s="27" t="s">
        <v>35</v>
      </c>
      <c r="D43" s="12">
        <v>15</v>
      </c>
      <c r="E43" s="40"/>
      <c r="F43" s="40"/>
      <c r="G43" s="13"/>
      <c r="H43" s="4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6"/>
      <c r="C44" s="28" t="s">
        <v>69</v>
      </c>
      <c r="D44" s="18">
        <v>40</v>
      </c>
      <c r="E44" s="41"/>
      <c r="F44" s="41"/>
      <c r="G44" s="19"/>
      <c r="H44" s="4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22" t="s">
        <v>70</v>
      </c>
      <c r="C45" s="29" t="s">
        <v>71</v>
      </c>
      <c r="D45" s="5">
        <v>50</v>
      </c>
      <c r="E45" s="39" t="s">
        <v>72</v>
      </c>
      <c r="F45" s="42" t="s">
        <v>73</v>
      </c>
      <c r="G45" s="49" t="s">
        <v>74</v>
      </c>
      <c r="H45" s="4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1"/>
      <c r="C46" s="27" t="s">
        <v>19</v>
      </c>
      <c r="D46" s="12">
        <v>50</v>
      </c>
      <c r="E46" s="40"/>
      <c r="F46" s="40"/>
      <c r="G46" s="50"/>
      <c r="H46" s="4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21" t="s">
        <v>75</v>
      </c>
      <c r="C47" s="28"/>
      <c r="D47" s="17"/>
      <c r="E47" s="41"/>
      <c r="F47" s="41"/>
      <c r="G47" s="52"/>
      <c r="H47" s="4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22" t="s">
        <v>76</v>
      </c>
      <c r="C48" s="29" t="s">
        <v>20</v>
      </c>
      <c r="D48" s="5" t="s">
        <v>77</v>
      </c>
      <c r="E48" s="39" t="s">
        <v>78</v>
      </c>
      <c r="F48" s="42"/>
      <c r="G48" s="49"/>
      <c r="H48" s="4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1"/>
      <c r="C49" s="27" t="s">
        <v>29</v>
      </c>
      <c r="D49" s="12" t="s">
        <v>77</v>
      </c>
      <c r="E49" s="40"/>
      <c r="F49" s="40"/>
      <c r="G49" s="50"/>
      <c r="H49" s="4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4" t="s">
        <v>79</v>
      </c>
      <c r="C50" s="27" t="s">
        <v>71</v>
      </c>
      <c r="D50" s="12" t="s">
        <v>77</v>
      </c>
      <c r="E50" s="40"/>
      <c r="F50" s="40"/>
      <c r="G50" s="50"/>
      <c r="H50" s="4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6"/>
      <c r="C51" s="28" t="s">
        <v>25</v>
      </c>
      <c r="D51" s="18" t="s">
        <v>77</v>
      </c>
      <c r="E51" s="41"/>
      <c r="F51" s="41"/>
      <c r="G51" s="52"/>
      <c r="H51" s="4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22" t="s">
        <v>80</v>
      </c>
      <c r="C52" s="29" t="s">
        <v>20</v>
      </c>
      <c r="D52" s="5">
        <v>30</v>
      </c>
      <c r="E52" s="39" t="s">
        <v>81</v>
      </c>
      <c r="F52" s="42" t="s">
        <v>82</v>
      </c>
      <c r="G52" s="49" t="s">
        <v>83</v>
      </c>
      <c r="H52" s="4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1"/>
      <c r="C53" s="27" t="s">
        <v>29</v>
      </c>
      <c r="D53" s="12">
        <v>60</v>
      </c>
      <c r="E53" s="40"/>
      <c r="F53" s="40"/>
      <c r="G53" s="50"/>
      <c r="H53" s="4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21" t="s">
        <v>55</v>
      </c>
      <c r="C54" s="28" t="s">
        <v>47</v>
      </c>
      <c r="D54" s="18">
        <v>10</v>
      </c>
      <c r="E54" s="41"/>
      <c r="F54" s="41"/>
      <c r="G54" s="52"/>
      <c r="H54" s="4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22" t="s">
        <v>84</v>
      </c>
      <c r="C55" s="29" t="s">
        <v>71</v>
      </c>
      <c r="D55" s="5">
        <v>50</v>
      </c>
      <c r="E55" s="39" t="s">
        <v>85</v>
      </c>
      <c r="F55" s="42" t="s">
        <v>86</v>
      </c>
      <c r="G55" s="49" t="s">
        <v>87</v>
      </c>
      <c r="H55" s="4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1"/>
      <c r="C56" s="27" t="s">
        <v>29</v>
      </c>
      <c r="D56" s="12">
        <v>50</v>
      </c>
      <c r="E56" s="40"/>
      <c r="F56" s="40"/>
      <c r="G56" s="50"/>
      <c r="H56" s="4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75" customHeight="1" x14ac:dyDescent="0.2">
      <c r="A57" s="1"/>
      <c r="B57" s="21" t="s">
        <v>88</v>
      </c>
      <c r="C57" s="28"/>
      <c r="D57" s="17"/>
      <c r="E57" s="41"/>
      <c r="F57" s="41"/>
      <c r="G57" s="52"/>
      <c r="H57" s="4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22" t="s">
        <v>89</v>
      </c>
      <c r="C58" s="34" t="str">
        <f>HYPERLINK("http://www.infrahim.ru/pfm/12.html","сольвент")</f>
        <v>сольвент</v>
      </c>
      <c r="D58" s="5">
        <v>50</v>
      </c>
      <c r="E58" s="39" t="s">
        <v>90</v>
      </c>
      <c r="F58" s="42" t="s">
        <v>91</v>
      </c>
      <c r="G58" s="20" t="s">
        <v>92</v>
      </c>
      <c r="H58" s="4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1"/>
      <c r="C59" s="27" t="s">
        <v>47</v>
      </c>
      <c r="D59" s="12">
        <v>35</v>
      </c>
      <c r="E59" s="40"/>
      <c r="F59" s="40"/>
      <c r="G59" s="13" t="s">
        <v>93</v>
      </c>
      <c r="H59" s="4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21" t="s">
        <v>55</v>
      </c>
      <c r="C60" s="28" t="s">
        <v>25</v>
      </c>
      <c r="D60" s="18">
        <v>15</v>
      </c>
      <c r="E60" s="41"/>
      <c r="F60" s="41"/>
      <c r="G60" s="19"/>
      <c r="H60" s="4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22" t="s">
        <v>94</v>
      </c>
      <c r="C61" s="29" t="s">
        <v>41</v>
      </c>
      <c r="D61" s="5">
        <v>50</v>
      </c>
      <c r="E61" s="39" t="s">
        <v>77</v>
      </c>
      <c r="F61" s="42" t="s">
        <v>95</v>
      </c>
      <c r="G61" s="20" t="s">
        <v>96</v>
      </c>
      <c r="H61" s="4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1"/>
      <c r="C62" s="27" t="s">
        <v>97</v>
      </c>
      <c r="D62" s="12">
        <v>50</v>
      </c>
      <c r="E62" s="40"/>
      <c r="F62" s="40"/>
      <c r="G62" s="13" t="s">
        <v>98</v>
      </c>
      <c r="H62" s="4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4" t="s">
        <v>99</v>
      </c>
      <c r="C63" s="27" t="s">
        <v>25</v>
      </c>
      <c r="D63" s="12">
        <v>20</v>
      </c>
      <c r="E63" s="40"/>
      <c r="F63" s="40"/>
      <c r="G63" s="13" t="s">
        <v>100</v>
      </c>
      <c r="H63" s="4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1"/>
      <c r="C64" s="27" t="s">
        <v>41</v>
      </c>
      <c r="D64" s="12">
        <v>30</v>
      </c>
      <c r="E64" s="40"/>
      <c r="F64" s="40"/>
      <c r="G64" s="13" t="s">
        <v>101</v>
      </c>
      <c r="H64" s="4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6"/>
      <c r="C65" s="28" t="s">
        <v>29</v>
      </c>
      <c r="D65" s="18">
        <v>50</v>
      </c>
      <c r="E65" s="41"/>
      <c r="F65" s="41"/>
      <c r="G65" s="19"/>
      <c r="H65" s="4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22" t="s">
        <v>102</v>
      </c>
      <c r="C66" s="29" t="s">
        <v>19</v>
      </c>
      <c r="D66" s="5">
        <v>70</v>
      </c>
      <c r="E66" s="39" t="s">
        <v>103</v>
      </c>
      <c r="F66" s="42" t="s">
        <v>104</v>
      </c>
      <c r="G66" s="49" t="s">
        <v>105</v>
      </c>
      <c r="H66" s="4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1"/>
      <c r="C67" s="27" t="s">
        <v>41</v>
      </c>
      <c r="D67" s="12">
        <v>30</v>
      </c>
      <c r="E67" s="40"/>
      <c r="F67" s="40"/>
      <c r="G67" s="50"/>
      <c r="H67" s="4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 customHeight="1" x14ac:dyDescent="0.2">
      <c r="A68" s="1"/>
      <c r="B68" s="21" t="s">
        <v>106</v>
      </c>
      <c r="C68" s="28"/>
      <c r="D68" s="17"/>
      <c r="E68" s="41"/>
      <c r="F68" s="41"/>
      <c r="G68" s="52"/>
      <c r="H68" s="4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22" t="s">
        <v>107</v>
      </c>
      <c r="C69" s="29" t="s">
        <v>108</v>
      </c>
      <c r="D69" s="5">
        <v>10</v>
      </c>
      <c r="E69" s="39" t="s">
        <v>77</v>
      </c>
      <c r="F69" s="42" t="s">
        <v>109</v>
      </c>
      <c r="G69" s="49" t="s">
        <v>110</v>
      </c>
      <c r="H69" s="4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1"/>
      <c r="C70" s="27" t="s">
        <v>41</v>
      </c>
      <c r="D70" s="12">
        <v>40</v>
      </c>
      <c r="E70" s="40"/>
      <c r="F70" s="40"/>
      <c r="G70" s="50"/>
      <c r="H70" s="4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21" t="s">
        <v>111</v>
      </c>
      <c r="C71" s="28" t="s">
        <v>112</v>
      </c>
      <c r="D71" s="18">
        <v>50</v>
      </c>
      <c r="E71" s="41"/>
      <c r="F71" s="41"/>
      <c r="G71" s="52"/>
      <c r="H71" s="4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22" t="s">
        <v>113</v>
      </c>
      <c r="C72" s="29" t="s">
        <v>29</v>
      </c>
      <c r="D72" s="5">
        <v>35</v>
      </c>
      <c r="E72" s="39" t="s">
        <v>77</v>
      </c>
      <c r="F72" s="42"/>
      <c r="G72" s="49"/>
      <c r="H72" s="4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1"/>
      <c r="C73" s="27" t="s">
        <v>25</v>
      </c>
      <c r="D73" s="12">
        <v>30</v>
      </c>
      <c r="E73" s="40"/>
      <c r="F73" s="40"/>
      <c r="G73" s="50"/>
      <c r="H73" s="4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21" t="s">
        <v>114</v>
      </c>
      <c r="C74" s="28" t="s">
        <v>115</v>
      </c>
      <c r="D74" s="18">
        <v>35</v>
      </c>
      <c r="E74" s="41"/>
      <c r="F74" s="41"/>
      <c r="G74" s="52"/>
      <c r="H74" s="4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22" t="s">
        <v>116</v>
      </c>
      <c r="C75" s="29" t="s">
        <v>47</v>
      </c>
      <c r="D75" s="5">
        <v>40</v>
      </c>
      <c r="E75" s="39" t="s">
        <v>77</v>
      </c>
      <c r="F75" s="42"/>
      <c r="G75" s="49"/>
      <c r="H75" s="4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1"/>
      <c r="C76" s="27" t="s">
        <v>71</v>
      </c>
      <c r="D76" s="12">
        <v>25</v>
      </c>
      <c r="E76" s="40"/>
      <c r="F76" s="40"/>
      <c r="G76" s="50"/>
      <c r="H76" s="4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4" t="s">
        <v>114</v>
      </c>
      <c r="C77" s="27" t="s">
        <v>41</v>
      </c>
      <c r="D77" s="12">
        <v>25</v>
      </c>
      <c r="E77" s="40"/>
      <c r="F77" s="40"/>
      <c r="G77" s="50"/>
      <c r="H77" s="4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6"/>
      <c r="C78" s="28" t="s">
        <v>35</v>
      </c>
      <c r="D78" s="18">
        <v>10</v>
      </c>
      <c r="E78" s="41"/>
      <c r="F78" s="41"/>
      <c r="G78" s="52"/>
      <c r="H78" s="4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75" customHeight="1" x14ac:dyDescent="0.2">
      <c r="A79" s="1"/>
      <c r="B79" s="22" t="s">
        <v>117</v>
      </c>
      <c r="C79" s="29" t="s">
        <v>118</v>
      </c>
      <c r="D79" s="5">
        <v>37</v>
      </c>
      <c r="E79" s="39" t="s">
        <v>119</v>
      </c>
      <c r="F79" s="42" t="s">
        <v>120</v>
      </c>
      <c r="G79" s="49" t="s">
        <v>121</v>
      </c>
      <c r="H79" s="4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1"/>
      <c r="C80" s="27" t="s">
        <v>122</v>
      </c>
      <c r="D80" s="12">
        <v>37</v>
      </c>
      <c r="E80" s="40"/>
      <c r="F80" s="40"/>
      <c r="G80" s="50"/>
      <c r="H80" s="4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4" t="s">
        <v>123</v>
      </c>
      <c r="C81" s="27" t="s">
        <v>47</v>
      </c>
      <c r="D81" s="12">
        <v>13</v>
      </c>
      <c r="E81" s="40"/>
      <c r="F81" s="40"/>
      <c r="G81" s="50"/>
      <c r="H81" s="4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6"/>
      <c r="C82" s="28" t="s">
        <v>20</v>
      </c>
      <c r="D82" s="18">
        <v>13</v>
      </c>
      <c r="E82" s="41"/>
      <c r="F82" s="41"/>
      <c r="G82" s="52"/>
      <c r="H82" s="4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26" t="str">
        <f>HYPERLINK("http://www.infrahim.ru/pfm/243.html","Растворитель Р-197")</f>
        <v>Растворитель Р-197</v>
      </c>
      <c r="C83" s="29" t="s">
        <v>112</v>
      </c>
      <c r="D83" s="5">
        <v>70</v>
      </c>
      <c r="E83" s="39" t="s">
        <v>124</v>
      </c>
      <c r="F83" s="42" t="s">
        <v>125</v>
      </c>
      <c r="G83" s="49" t="s">
        <v>126</v>
      </c>
      <c r="H83" s="4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9.25" customHeight="1" x14ac:dyDescent="0.2">
      <c r="A84" s="1"/>
      <c r="B84" s="11"/>
      <c r="C84" s="34" t="str">
        <f>HYPERLINK("http://www.infrahim.ru/pfm/13.html","скипидар экстирационный")</f>
        <v>скипидар экстирационный</v>
      </c>
      <c r="D84" s="12">
        <v>3</v>
      </c>
      <c r="E84" s="40"/>
      <c r="F84" s="40"/>
      <c r="G84" s="50"/>
      <c r="H84" s="4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21" t="s">
        <v>127</v>
      </c>
      <c r="C85" s="28" t="s">
        <v>47</v>
      </c>
      <c r="D85" s="18">
        <v>27</v>
      </c>
      <c r="E85" s="41"/>
      <c r="F85" s="41"/>
      <c r="G85" s="52"/>
      <c r="H85" s="4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22" t="s">
        <v>128</v>
      </c>
      <c r="C86" s="29" t="s">
        <v>41</v>
      </c>
      <c r="D86" s="5">
        <v>50</v>
      </c>
      <c r="E86" s="39" t="s">
        <v>129</v>
      </c>
      <c r="F86" s="42" t="s">
        <v>77</v>
      </c>
      <c r="G86" s="49" t="s">
        <v>130</v>
      </c>
      <c r="H86" s="4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1"/>
      <c r="C87" s="27" t="s">
        <v>71</v>
      </c>
      <c r="D87" s="12">
        <v>50</v>
      </c>
      <c r="E87" s="40"/>
      <c r="F87" s="40"/>
      <c r="G87" s="50"/>
      <c r="H87" s="4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21" t="s">
        <v>114</v>
      </c>
      <c r="C88" s="28"/>
      <c r="D88" s="17"/>
      <c r="E88" s="41"/>
      <c r="F88" s="41"/>
      <c r="G88" s="52"/>
      <c r="H88" s="4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22" t="s">
        <v>131</v>
      </c>
      <c r="C89" s="29" t="s">
        <v>25</v>
      </c>
      <c r="D89" s="5">
        <v>33</v>
      </c>
      <c r="E89" s="39" t="s">
        <v>132</v>
      </c>
      <c r="F89" s="42" t="s">
        <v>133</v>
      </c>
      <c r="G89" s="20" t="s">
        <v>134</v>
      </c>
      <c r="H89" s="4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1"/>
      <c r="C90" s="27" t="s">
        <v>71</v>
      </c>
      <c r="D90" s="12">
        <v>33</v>
      </c>
      <c r="E90" s="40"/>
      <c r="F90" s="40"/>
      <c r="G90" s="13" t="s">
        <v>135</v>
      </c>
      <c r="H90" s="4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21" t="s">
        <v>136</v>
      </c>
      <c r="C91" s="28" t="s">
        <v>29</v>
      </c>
      <c r="D91" s="18">
        <v>34</v>
      </c>
      <c r="E91" s="41"/>
      <c r="F91" s="41"/>
      <c r="G91" s="19"/>
      <c r="H91" s="4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22" t="s">
        <v>137</v>
      </c>
      <c r="C92" s="29" t="s">
        <v>29</v>
      </c>
      <c r="D92" s="5" t="s">
        <v>77</v>
      </c>
      <c r="E92" s="39" t="s">
        <v>77</v>
      </c>
      <c r="F92" s="42" t="s">
        <v>138</v>
      </c>
      <c r="G92" s="49" t="s">
        <v>139</v>
      </c>
      <c r="H92" s="4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1"/>
      <c r="C93" s="27" t="s">
        <v>20</v>
      </c>
      <c r="D93" s="12" t="s">
        <v>77</v>
      </c>
      <c r="E93" s="40"/>
      <c r="F93" s="40"/>
      <c r="G93" s="50"/>
      <c r="H93" s="4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4" t="s">
        <v>140</v>
      </c>
      <c r="C94" s="27" t="s">
        <v>19</v>
      </c>
      <c r="D94" s="12" t="s">
        <v>77</v>
      </c>
      <c r="E94" s="40"/>
      <c r="F94" s="40"/>
      <c r="G94" s="50"/>
      <c r="H94" s="4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1"/>
      <c r="C95" s="27" t="s">
        <v>71</v>
      </c>
      <c r="D95" s="12" t="s">
        <v>77</v>
      </c>
      <c r="E95" s="40"/>
      <c r="F95" s="40"/>
      <c r="G95" s="50"/>
      <c r="H95" s="4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6"/>
      <c r="C96" s="28" t="s">
        <v>35</v>
      </c>
      <c r="D96" s="18" t="s">
        <v>77</v>
      </c>
      <c r="E96" s="41"/>
      <c r="F96" s="41"/>
      <c r="G96" s="52"/>
      <c r="H96" s="4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22" t="s">
        <v>141</v>
      </c>
      <c r="C97" s="29" t="s">
        <v>41</v>
      </c>
      <c r="D97" s="5">
        <v>70</v>
      </c>
      <c r="E97" s="39" t="s">
        <v>77</v>
      </c>
      <c r="F97" s="42" t="s">
        <v>142</v>
      </c>
      <c r="G97" s="20" t="s">
        <v>143</v>
      </c>
      <c r="H97" s="4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1"/>
      <c r="C98" s="27" t="s">
        <v>144</v>
      </c>
      <c r="D98" s="12">
        <v>30</v>
      </c>
      <c r="E98" s="40"/>
      <c r="F98" s="40"/>
      <c r="G98" s="13" t="s">
        <v>145</v>
      </c>
      <c r="H98" s="4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21" t="s">
        <v>146</v>
      </c>
      <c r="C99" s="28"/>
      <c r="D99" s="17"/>
      <c r="E99" s="41"/>
      <c r="F99" s="41"/>
      <c r="G99" s="19"/>
      <c r="H99" s="4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22" t="s">
        <v>147</v>
      </c>
      <c r="C100" s="29" t="s">
        <v>33</v>
      </c>
      <c r="D100" s="5" t="s">
        <v>77</v>
      </c>
      <c r="E100" s="39" t="s">
        <v>51</v>
      </c>
      <c r="F100" s="42"/>
      <c r="G100" s="49" t="s">
        <v>148</v>
      </c>
      <c r="H100" s="4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1"/>
      <c r="C101" s="27" t="s">
        <v>20</v>
      </c>
      <c r="D101" s="12" t="s">
        <v>77</v>
      </c>
      <c r="E101" s="40"/>
      <c r="F101" s="40"/>
      <c r="G101" s="50"/>
      <c r="H101" s="4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21" t="s">
        <v>149</v>
      </c>
      <c r="C102" s="28" t="s">
        <v>25</v>
      </c>
      <c r="D102" s="18" t="s">
        <v>77</v>
      </c>
      <c r="E102" s="41"/>
      <c r="F102" s="41"/>
      <c r="G102" s="52"/>
      <c r="H102" s="4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22" t="s">
        <v>150</v>
      </c>
      <c r="C103" s="29" t="s">
        <v>118</v>
      </c>
      <c r="D103" s="5">
        <v>20</v>
      </c>
      <c r="E103" s="39" t="s">
        <v>151</v>
      </c>
      <c r="F103" s="42" t="s">
        <v>152</v>
      </c>
      <c r="G103" s="49" t="s">
        <v>153</v>
      </c>
      <c r="H103" s="4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1"/>
      <c r="C104" s="27" t="s">
        <v>29</v>
      </c>
      <c r="D104" s="12">
        <v>25</v>
      </c>
      <c r="E104" s="40"/>
      <c r="F104" s="40"/>
      <c r="G104" s="50"/>
      <c r="H104" s="4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21" t="s">
        <v>154</v>
      </c>
      <c r="C105" s="28" t="s">
        <v>155</v>
      </c>
      <c r="D105" s="18">
        <v>55</v>
      </c>
      <c r="E105" s="41"/>
      <c r="F105" s="41"/>
      <c r="G105" s="52"/>
      <c r="H105" s="4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22" t="s">
        <v>156</v>
      </c>
      <c r="C106" s="29" t="s">
        <v>108</v>
      </c>
      <c r="D106" s="5">
        <v>20</v>
      </c>
      <c r="E106" s="39" t="s">
        <v>77</v>
      </c>
      <c r="F106" s="42"/>
      <c r="G106" s="49" t="s">
        <v>157</v>
      </c>
      <c r="H106" s="4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1"/>
      <c r="C107" s="27" t="s">
        <v>29</v>
      </c>
      <c r="D107" s="12">
        <v>25</v>
      </c>
      <c r="E107" s="40"/>
      <c r="F107" s="40"/>
      <c r="G107" s="50"/>
      <c r="H107" s="4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21" t="s">
        <v>154</v>
      </c>
      <c r="C108" s="28" t="s">
        <v>155</v>
      </c>
      <c r="D108" s="18">
        <v>55</v>
      </c>
      <c r="E108" s="41"/>
      <c r="F108" s="41"/>
      <c r="G108" s="52"/>
      <c r="H108" s="4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22" t="s">
        <v>158</v>
      </c>
      <c r="C109" s="29" t="s">
        <v>33</v>
      </c>
      <c r="D109" s="5">
        <v>20</v>
      </c>
      <c r="E109" s="39" t="s">
        <v>159</v>
      </c>
      <c r="F109" s="42" t="s">
        <v>160</v>
      </c>
      <c r="G109" s="49" t="s">
        <v>161</v>
      </c>
      <c r="H109" s="4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1"/>
      <c r="C110" s="27" t="s">
        <v>47</v>
      </c>
      <c r="D110" s="12">
        <v>50</v>
      </c>
      <c r="E110" s="40"/>
      <c r="F110" s="40"/>
      <c r="G110" s="50"/>
      <c r="H110" s="4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4" t="s">
        <v>162</v>
      </c>
      <c r="C111" s="27" t="s">
        <v>41</v>
      </c>
      <c r="D111" s="12">
        <v>15</v>
      </c>
      <c r="E111" s="40"/>
      <c r="F111" s="40"/>
      <c r="G111" s="50"/>
      <c r="H111" s="4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6"/>
      <c r="C112" s="28" t="s">
        <v>71</v>
      </c>
      <c r="D112" s="18">
        <v>15</v>
      </c>
      <c r="E112" s="41"/>
      <c r="F112" s="41"/>
      <c r="G112" s="52"/>
      <c r="H112" s="4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22" t="s">
        <v>163</v>
      </c>
      <c r="C113" s="29" t="s">
        <v>71</v>
      </c>
      <c r="D113" s="5">
        <v>50</v>
      </c>
      <c r="E113" s="39" t="s">
        <v>164</v>
      </c>
      <c r="F113" s="42" t="s">
        <v>165</v>
      </c>
      <c r="G113" s="49" t="s">
        <v>166</v>
      </c>
      <c r="H113" s="4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1"/>
      <c r="C114" s="27" t="s">
        <v>167</v>
      </c>
      <c r="D114" s="12">
        <v>50</v>
      </c>
      <c r="E114" s="40"/>
      <c r="F114" s="40"/>
      <c r="G114" s="50"/>
      <c r="H114" s="4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21" t="s">
        <v>168</v>
      </c>
      <c r="C115" s="28"/>
      <c r="D115" s="17"/>
      <c r="E115" s="41"/>
      <c r="F115" s="41"/>
      <c r="G115" s="52"/>
      <c r="H115" s="4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22" t="s">
        <v>169</v>
      </c>
      <c r="C116" s="29" t="s">
        <v>155</v>
      </c>
      <c r="D116" s="5">
        <v>70</v>
      </c>
      <c r="E116" s="39" t="s">
        <v>170</v>
      </c>
      <c r="F116" s="42" t="s">
        <v>171</v>
      </c>
      <c r="G116" s="49" t="s">
        <v>172</v>
      </c>
      <c r="H116" s="4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1"/>
      <c r="C117" s="27" t="s">
        <v>71</v>
      </c>
      <c r="D117" s="12">
        <v>30</v>
      </c>
      <c r="E117" s="40"/>
      <c r="F117" s="40"/>
      <c r="G117" s="50"/>
      <c r="H117" s="4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21" t="s">
        <v>173</v>
      </c>
      <c r="C118" s="28"/>
      <c r="D118" s="17"/>
      <c r="E118" s="41"/>
      <c r="F118" s="41"/>
      <c r="G118" s="52"/>
      <c r="H118" s="4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22" t="s">
        <v>174</v>
      </c>
      <c r="C119" s="29" t="s">
        <v>108</v>
      </c>
      <c r="D119" s="5">
        <v>20</v>
      </c>
      <c r="E119" s="39" t="s">
        <v>77</v>
      </c>
      <c r="F119" s="42" t="s">
        <v>175</v>
      </c>
      <c r="G119" s="49" t="s">
        <v>176</v>
      </c>
      <c r="H119" s="4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1"/>
      <c r="C120" s="27" t="s">
        <v>155</v>
      </c>
      <c r="D120" s="12">
        <v>50</v>
      </c>
      <c r="E120" s="40"/>
      <c r="F120" s="40"/>
      <c r="G120" s="50"/>
      <c r="H120" s="4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21" t="s">
        <v>173</v>
      </c>
      <c r="C121" s="28" t="s">
        <v>71</v>
      </c>
      <c r="D121" s="18">
        <v>30</v>
      </c>
      <c r="E121" s="41"/>
      <c r="F121" s="41"/>
      <c r="G121" s="52"/>
      <c r="H121" s="4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22" t="s">
        <v>177</v>
      </c>
      <c r="C122" s="36" t="s">
        <v>77</v>
      </c>
      <c r="D122" s="39" t="s">
        <v>77</v>
      </c>
      <c r="E122" s="39"/>
      <c r="F122" s="42" t="s">
        <v>178</v>
      </c>
      <c r="G122" s="49" t="s">
        <v>179</v>
      </c>
      <c r="H122" s="4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1"/>
      <c r="C123" s="37"/>
      <c r="D123" s="40"/>
      <c r="E123" s="40"/>
      <c r="F123" s="40"/>
      <c r="G123" s="50"/>
      <c r="H123" s="4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21" t="s">
        <v>180</v>
      </c>
      <c r="C124" s="38"/>
      <c r="D124" s="41"/>
      <c r="E124" s="41"/>
      <c r="F124" s="41"/>
      <c r="G124" s="52"/>
      <c r="H124" s="4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22" t="s">
        <v>181</v>
      </c>
      <c r="C125" s="29" t="s">
        <v>19</v>
      </c>
      <c r="D125" s="5">
        <v>40</v>
      </c>
      <c r="E125" s="39" t="s">
        <v>77</v>
      </c>
      <c r="F125" s="42" t="s">
        <v>182</v>
      </c>
      <c r="G125" s="49" t="s">
        <v>183</v>
      </c>
      <c r="H125" s="4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1"/>
      <c r="C126" s="27" t="s">
        <v>35</v>
      </c>
      <c r="D126" s="12">
        <v>60</v>
      </c>
      <c r="E126" s="40"/>
      <c r="F126" s="40"/>
      <c r="G126" s="50"/>
      <c r="H126" s="4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21" t="s">
        <v>184</v>
      </c>
      <c r="C127" s="28"/>
      <c r="D127" s="17"/>
      <c r="E127" s="41"/>
      <c r="F127" s="41"/>
      <c r="G127" s="52"/>
      <c r="H127" s="4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22" t="s">
        <v>185</v>
      </c>
      <c r="C128" s="29" t="s">
        <v>71</v>
      </c>
      <c r="D128" s="5">
        <v>50</v>
      </c>
      <c r="E128" s="39" t="s">
        <v>186</v>
      </c>
      <c r="F128" s="42" t="s">
        <v>187</v>
      </c>
      <c r="G128" s="49" t="s">
        <v>188</v>
      </c>
      <c r="H128" s="4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1"/>
      <c r="C129" s="27" t="s">
        <v>155</v>
      </c>
      <c r="D129" s="12">
        <v>50</v>
      </c>
      <c r="E129" s="40"/>
      <c r="F129" s="40"/>
      <c r="G129" s="50"/>
      <c r="H129" s="4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21" t="s">
        <v>189</v>
      </c>
      <c r="C130" s="28"/>
      <c r="D130" s="17"/>
      <c r="E130" s="41"/>
      <c r="F130" s="41"/>
      <c r="G130" s="52"/>
      <c r="H130" s="4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22" t="s">
        <v>190</v>
      </c>
      <c r="C131" s="29" t="s">
        <v>71</v>
      </c>
      <c r="D131" s="5">
        <v>50</v>
      </c>
      <c r="E131" s="39" t="s">
        <v>186</v>
      </c>
      <c r="F131" s="42" t="s">
        <v>175</v>
      </c>
      <c r="G131" s="49" t="s">
        <v>188</v>
      </c>
      <c r="H131" s="4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1"/>
      <c r="C132" s="27" t="s">
        <v>155</v>
      </c>
      <c r="D132" s="12">
        <v>40</v>
      </c>
      <c r="E132" s="40"/>
      <c r="F132" s="40"/>
      <c r="G132" s="50"/>
      <c r="H132" s="4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21" t="s">
        <v>180</v>
      </c>
      <c r="C133" s="28" t="s">
        <v>108</v>
      </c>
      <c r="D133" s="18">
        <v>10</v>
      </c>
      <c r="E133" s="41"/>
      <c r="F133" s="41"/>
      <c r="G133" s="52"/>
      <c r="H133" s="4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22" t="s">
        <v>191</v>
      </c>
      <c r="C134" s="30"/>
      <c r="D134" s="23"/>
      <c r="E134" s="23"/>
      <c r="F134" s="42" t="s">
        <v>133</v>
      </c>
      <c r="G134" s="49" t="s">
        <v>192</v>
      </c>
      <c r="H134" s="4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75" customHeight="1" x14ac:dyDescent="0.2">
      <c r="A135" s="1"/>
      <c r="B135" s="14" t="s">
        <v>193</v>
      </c>
      <c r="C135" s="27" t="s">
        <v>71</v>
      </c>
      <c r="D135" s="12">
        <v>95</v>
      </c>
      <c r="E135" s="12" t="s">
        <v>186</v>
      </c>
      <c r="F135" s="40"/>
      <c r="G135" s="50"/>
      <c r="H135" s="4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1"/>
      <c r="C136" s="27" t="s">
        <v>25</v>
      </c>
      <c r="D136" s="12">
        <v>5</v>
      </c>
      <c r="E136" s="15"/>
      <c r="F136" s="40"/>
      <c r="G136" s="50"/>
      <c r="H136" s="4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4" t="s">
        <v>194</v>
      </c>
      <c r="C137" s="31"/>
      <c r="D137" s="15"/>
      <c r="E137" s="12"/>
      <c r="F137" s="40"/>
      <c r="G137" s="50"/>
      <c r="H137" s="4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1"/>
      <c r="C138" s="27" t="s">
        <v>71</v>
      </c>
      <c r="D138" s="12">
        <v>60</v>
      </c>
      <c r="E138" s="12" t="s">
        <v>195</v>
      </c>
      <c r="F138" s="40"/>
      <c r="G138" s="50"/>
      <c r="H138" s="4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21" t="s">
        <v>196</v>
      </c>
      <c r="C139" s="28" t="s">
        <v>197</v>
      </c>
      <c r="D139" s="18">
        <v>40</v>
      </c>
      <c r="E139" s="17"/>
      <c r="F139" s="41"/>
      <c r="G139" s="52"/>
      <c r="H139" s="4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22" t="s">
        <v>198</v>
      </c>
      <c r="C140" s="30"/>
      <c r="D140" s="23"/>
      <c r="E140" s="23"/>
      <c r="F140" s="42" t="s">
        <v>165</v>
      </c>
      <c r="G140" s="49" t="s">
        <v>199</v>
      </c>
      <c r="H140" s="4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 x14ac:dyDescent="0.2">
      <c r="A141" s="1"/>
      <c r="B141" s="14" t="s">
        <v>200</v>
      </c>
      <c r="C141" s="27" t="s">
        <v>118</v>
      </c>
      <c r="D141" s="12">
        <v>50</v>
      </c>
      <c r="E141" s="12" t="s">
        <v>201</v>
      </c>
      <c r="F141" s="40"/>
      <c r="G141" s="50"/>
      <c r="H141" s="4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1"/>
      <c r="C142" s="27" t="s">
        <v>71</v>
      </c>
      <c r="D142" s="12">
        <v>50</v>
      </c>
      <c r="E142" s="15"/>
      <c r="F142" s="40"/>
      <c r="G142" s="50"/>
      <c r="H142" s="4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2.5" customHeight="1" x14ac:dyDescent="0.2">
      <c r="A143" s="1"/>
      <c r="B143" s="14" t="s">
        <v>194</v>
      </c>
      <c r="C143" s="31"/>
      <c r="D143" s="15"/>
      <c r="E143" s="12" t="s">
        <v>202</v>
      </c>
      <c r="F143" s="40"/>
      <c r="G143" s="50"/>
      <c r="H143" s="4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1"/>
      <c r="C144" s="27" t="s">
        <v>118</v>
      </c>
      <c r="D144" s="12">
        <v>50</v>
      </c>
      <c r="E144" s="15"/>
      <c r="F144" s="40"/>
      <c r="G144" s="50"/>
      <c r="H144" s="4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75" customHeight="1" x14ac:dyDescent="0.2">
      <c r="A145" s="1"/>
      <c r="B145" s="14" t="s">
        <v>196</v>
      </c>
      <c r="C145" s="27" t="s">
        <v>122</v>
      </c>
      <c r="D145" s="12">
        <v>50</v>
      </c>
      <c r="E145" s="12" t="s">
        <v>203</v>
      </c>
      <c r="F145" s="40"/>
      <c r="G145" s="50"/>
      <c r="H145" s="4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1"/>
      <c r="C146" s="31"/>
      <c r="D146" s="15"/>
      <c r="E146" s="15"/>
      <c r="F146" s="40"/>
      <c r="G146" s="50"/>
      <c r="H146" s="4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4" t="s">
        <v>204</v>
      </c>
      <c r="C147" s="27" t="s">
        <v>118</v>
      </c>
      <c r="D147" s="12">
        <v>10</v>
      </c>
      <c r="E147" s="15"/>
      <c r="F147" s="40"/>
      <c r="G147" s="50"/>
      <c r="H147" s="4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6"/>
      <c r="C148" s="28" t="s">
        <v>122</v>
      </c>
      <c r="D148" s="18">
        <v>90</v>
      </c>
      <c r="E148" s="17"/>
      <c r="F148" s="41"/>
      <c r="G148" s="52"/>
      <c r="H148" s="4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22" t="s">
        <v>205</v>
      </c>
      <c r="C149" s="29" t="s">
        <v>41</v>
      </c>
      <c r="D149" s="5">
        <v>10</v>
      </c>
      <c r="E149" s="39" t="s">
        <v>206</v>
      </c>
      <c r="F149" s="42" t="s">
        <v>182</v>
      </c>
      <c r="G149" s="49" t="s">
        <v>207</v>
      </c>
      <c r="H149" s="4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1"/>
      <c r="C150" s="27" t="s">
        <v>35</v>
      </c>
      <c r="D150" s="12">
        <v>20</v>
      </c>
      <c r="E150" s="40"/>
      <c r="F150" s="40"/>
      <c r="G150" s="50"/>
      <c r="H150" s="4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4" t="s">
        <v>208</v>
      </c>
      <c r="C151" s="27" t="s">
        <v>19</v>
      </c>
      <c r="D151" s="12">
        <v>15</v>
      </c>
      <c r="E151" s="40"/>
      <c r="F151" s="40"/>
      <c r="G151" s="50"/>
      <c r="H151" s="4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1"/>
      <c r="C152" s="27" t="s">
        <v>47</v>
      </c>
      <c r="D152" s="12">
        <v>30</v>
      </c>
      <c r="E152" s="40"/>
      <c r="F152" s="40"/>
      <c r="G152" s="50"/>
      <c r="H152" s="4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6"/>
      <c r="C153" s="28" t="s">
        <v>29</v>
      </c>
      <c r="D153" s="18">
        <v>25</v>
      </c>
      <c r="E153" s="41"/>
      <c r="F153" s="41"/>
      <c r="G153" s="52"/>
      <c r="H153" s="4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22" t="s">
        <v>209</v>
      </c>
      <c r="C154" s="29" t="s">
        <v>47</v>
      </c>
      <c r="D154" s="5">
        <v>70</v>
      </c>
      <c r="E154" s="39" t="s">
        <v>210</v>
      </c>
      <c r="F154" s="42" t="s">
        <v>95</v>
      </c>
      <c r="G154" s="49" t="s">
        <v>211</v>
      </c>
      <c r="H154" s="4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1"/>
      <c r="C155" s="27" t="s">
        <v>41</v>
      </c>
      <c r="D155" s="12">
        <v>30</v>
      </c>
      <c r="E155" s="40"/>
      <c r="F155" s="40"/>
      <c r="G155" s="50"/>
      <c r="H155" s="4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21" t="s">
        <v>212</v>
      </c>
      <c r="C156" s="28"/>
      <c r="D156" s="17"/>
      <c r="E156" s="41"/>
      <c r="F156" s="41"/>
      <c r="G156" s="52"/>
      <c r="H156" s="4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22" t="s">
        <v>213</v>
      </c>
      <c r="C157" s="29" t="s">
        <v>29</v>
      </c>
      <c r="D157" s="5">
        <v>70</v>
      </c>
      <c r="E157" s="39" t="s">
        <v>77</v>
      </c>
      <c r="F157" s="42" t="s">
        <v>214</v>
      </c>
      <c r="G157" s="49" t="s">
        <v>215</v>
      </c>
      <c r="H157" s="4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1"/>
      <c r="C158" s="27" t="s">
        <v>35</v>
      </c>
      <c r="D158" s="12">
        <v>9</v>
      </c>
      <c r="E158" s="40"/>
      <c r="F158" s="40"/>
      <c r="G158" s="50"/>
      <c r="H158" s="4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4" t="s">
        <v>216</v>
      </c>
      <c r="C159" s="27" t="s">
        <v>19</v>
      </c>
      <c r="D159" s="12">
        <v>6</v>
      </c>
      <c r="E159" s="40"/>
      <c r="F159" s="40"/>
      <c r="G159" s="50"/>
      <c r="H159" s="4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1"/>
      <c r="C160" s="27" t="s">
        <v>20</v>
      </c>
      <c r="D160" s="12">
        <v>6</v>
      </c>
      <c r="E160" s="40"/>
      <c r="F160" s="40"/>
      <c r="G160" s="50"/>
      <c r="H160" s="4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1"/>
      <c r="C161" s="27" t="s">
        <v>41</v>
      </c>
      <c r="D161" s="12">
        <v>4.8</v>
      </c>
      <c r="E161" s="40"/>
      <c r="F161" s="40"/>
      <c r="G161" s="50"/>
      <c r="H161" s="4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6"/>
      <c r="C162" s="28" t="s">
        <v>25</v>
      </c>
      <c r="D162" s="18">
        <v>4.2</v>
      </c>
      <c r="E162" s="41"/>
      <c r="F162" s="41"/>
      <c r="G162" s="52"/>
      <c r="H162" s="4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22" t="s">
        <v>217</v>
      </c>
      <c r="C163" s="29" t="s">
        <v>41</v>
      </c>
      <c r="D163" s="5">
        <v>50</v>
      </c>
      <c r="E163" s="39" t="s">
        <v>218</v>
      </c>
      <c r="F163" s="42" t="s">
        <v>219</v>
      </c>
      <c r="G163" s="49" t="s">
        <v>220</v>
      </c>
      <c r="H163" s="4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1"/>
      <c r="C164" s="27" t="s">
        <v>221</v>
      </c>
      <c r="D164" s="12">
        <v>50</v>
      </c>
      <c r="E164" s="40"/>
      <c r="F164" s="40"/>
      <c r="G164" s="50"/>
      <c r="H164" s="4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21" t="s">
        <v>222</v>
      </c>
      <c r="C165" s="28"/>
      <c r="D165" s="17"/>
      <c r="E165" s="41"/>
      <c r="F165" s="41"/>
      <c r="G165" s="52"/>
      <c r="H165" s="4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26" t="str">
        <f>HYPERLINK("http://www.infrahim.ru/pfm/232.html","Растворитель РФГ")</f>
        <v>Растворитель РФГ</v>
      </c>
      <c r="C166" s="29" t="s">
        <v>223</v>
      </c>
      <c r="D166" s="5">
        <v>25</v>
      </c>
      <c r="E166" s="39" t="s">
        <v>224</v>
      </c>
      <c r="F166" s="42" t="s">
        <v>225</v>
      </c>
      <c r="G166" s="49" t="s">
        <v>226</v>
      </c>
      <c r="H166" s="4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6.25" customHeight="1" x14ac:dyDescent="0.2">
      <c r="A167" s="1"/>
      <c r="B167" s="11"/>
      <c r="C167" s="27" t="s">
        <v>227</v>
      </c>
      <c r="D167" s="12"/>
      <c r="E167" s="40"/>
      <c r="F167" s="40"/>
      <c r="G167" s="50"/>
      <c r="H167" s="4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4" t="s">
        <v>228</v>
      </c>
      <c r="C168" s="27" t="s">
        <v>229</v>
      </c>
      <c r="D168" s="12">
        <v>75</v>
      </c>
      <c r="E168" s="40"/>
      <c r="F168" s="40"/>
      <c r="G168" s="50"/>
      <c r="H168" s="4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75" customHeight="1" x14ac:dyDescent="0.2">
      <c r="A169" s="1"/>
      <c r="B169" s="16"/>
      <c r="C169" s="28" t="s">
        <v>230</v>
      </c>
      <c r="D169" s="17"/>
      <c r="E169" s="41"/>
      <c r="F169" s="41"/>
      <c r="G169" s="52"/>
      <c r="H169" s="4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26" t="str">
        <f>HYPERLINK("http://www.infrahim.ru/pfm/236.html","Растворитель РС-2 ")</f>
        <v xml:space="preserve">Растворитель РС-2 </v>
      </c>
      <c r="C170" s="29" t="s">
        <v>47</v>
      </c>
      <c r="D170" s="5">
        <v>30</v>
      </c>
      <c r="E170" s="39">
        <v>30</v>
      </c>
      <c r="F170" s="42" t="s">
        <v>231</v>
      </c>
      <c r="G170" s="49" t="s">
        <v>232</v>
      </c>
      <c r="H170" s="4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1"/>
      <c r="C171" s="34" t="str">
        <f>HYPERLINK("http://www.infrahim.ru/pfm/10.html","Уайт-спирит ")</f>
        <v xml:space="preserve">Уайт-спирит </v>
      </c>
      <c r="D171" s="12">
        <v>70</v>
      </c>
      <c r="E171" s="40"/>
      <c r="F171" s="40"/>
      <c r="G171" s="50"/>
      <c r="H171" s="4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6" customHeight="1" x14ac:dyDescent="0.2">
      <c r="A172" s="1"/>
      <c r="B172" s="21" t="s">
        <v>233</v>
      </c>
      <c r="C172" s="28"/>
      <c r="D172" s="17"/>
      <c r="E172" s="41"/>
      <c r="F172" s="41"/>
      <c r="G172" s="52"/>
      <c r="H172" s="4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22" t="s">
        <v>234</v>
      </c>
      <c r="C173" s="36" t="s">
        <v>41</v>
      </c>
      <c r="D173" s="39">
        <v>95</v>
      </c>
      <c r="E173" s="39" t="s">
        <v>77</v>
      </c>
      <c r="F173" s="42" t="s">
        <v>235</v>
      </c>
      <c r="G173" s="20" t="s">
        <v>236</v>
      </c>
      <c r="H173" s="4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1"/>
      <c r="C174" s="37"/>
      <c r="D174" s="40"/>
      <c r="E174" s="40"/>
      <c r="F174" s="40"/>
      <c r="G174" s="13" t="s">
        <v>237</v>
      </c>
      <c r="H174" s="4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82.5" customHeight="1" x14ac:dyDescent="0.2">
      <c r="A175" s="1"/>
      <c r="B175" s="21" t="s">
        <v>238</v>
      </c>
      <c r="C175" s="38"/>
      <c r="D175" s="41"/>
      <c r="E175" s="41"/>
      <c r="F175" s="41"/>
      <c r="G175" s="19"/>
      <c r="H175" s="4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26" t="str">
        <f>HYPERLINK("http://www.infrahim.ru/pfm/234.html","Растворитель РМЛ-315 ")</f>
        <v xml:space="preserve">Растворитель РМЛ-315 </v>
      </c>
      <c r="C176" s="29" t="s">
        <v>35</v>
      </c>
      <c r="D176" s="5">
        <v>15</v>
      </c>
      <c r="E176" s="39" t="s">
        <v>239</v>
      </c>
      <c r="F176" s="42" t="s">
        <v>240</v>
      </c>
      <c r="G176" s="49" t="s">
        <v>241</v>
      </c>
      <c r="H176" s="4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1"/>
      <c r="C177" s="27" t="s">
        <v>41</v>
      </c>
      <c r="D177" s="12">
        <v>17</v>
      </c>
      <c r="E177" s="40"/>
      <c r="F177" s="40"/>
      <c r="G177" s="50"/>
      <c r="H177" s="4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4" t="s">
        <v>242</v>
      </c>
      <c r="C178" s="27" t="s">
        <v>20</v>
      </c>
      <c r="D178" s="12">
        <v>18</v>
      </c>
      <c r="E178" s="40"/>
      <c r="F178" s="40"/>
      <c r="G178" s="50"/>
      <c r="H178" s="4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1"/>
      <c r="C179" s="27" t="s">
        <v>29</v>
      </c>
      <c r="D179" s="12">
        <v>25</v>
      </c>
      <c r="E179" s="40"/>
      <c r="F179" s="40"/>
      <c r="G179" s="50"/>
      <c r="H179" s="4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6"/>
      <c r="C180" s="28" t="s">
        <v>47</v>
      </c>
      <c r="D180" s="18">
        <v>25</v>
      </c>
      <c r="E180" s="41"/>
      <c r="F180" s="41"/>
      <c r="G180" s="52"/>
      <c r="H180" s="4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22" t="s">
        <v>243</v>
      </c>
      <c r="C181" s="29" t="s">
        <v>47</v>
      </c>
      <c r="D181" s="5">
        <v>50</v>
      </c>
      <c r="E181" s="39" t="s">
        <v>77</v>
      </c>
      <c r="F181" s="42" t="s">
        <v>244</v>
      </c>
      <c r="G181" s="20" t="s">
        <v>245</v>
      </c>
      <c r="H181" s="4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3.25" customHeight="1" x14ac:dyDescent="0.2">
      <c r="A182" s="1"/>
      <c r="B182" s="11"/>
      <c r="C182" s="27" t="s">
        <v>35</v>
      </c>
      <c r="D182" s="12">
        <v>50</v>
      </c>
      <c r="E182" s="40"/>
      <c r="F182" s="40"/>
      <c r="G182" s="13" t="s">
        <v>246</v>
      </c>
      <c r="H182" s="4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3.25" customHeight="1" x14ac:dyDescent="0.2">
      <c r="A183" s="1"/>
      <c r="B183" s="21" t="s">
        <v>247</v>
      </c>
      <c r="C183" s="28"/>
      <c r="D183" s="17"/>
      <c r="E183" s="41"/>
      <c r="F183" s="41"/>
      <c r="G183" s="19" t="s">
        <v>248</v>
      </c>
      <c r="H183" s="4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22" t="s">
        <v>249</v>
      </c>
      <c r="C184" s="29" t="s">
        <v>47</v>
      </c>
      <c r="D184" s="5">
        <v>5</v>
      </c>
      <c r="E184" s="39" t="s">
        <v>77</v>
      </c>
      <c r="F184" s="42" t="s">
        <v>250</v>
      </c>
      <c r="G184" s="49" t="s">
        <v>251</v>
      </c>
      <c r="H184" s="4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1"/>
      <c r="C185" s="27" t="s">
        <v>35</v>
      </c>
      <c r="D185" s="12">
        <v>95</v>
      </c>
      <c r="E185" s="40"/>
      <c r="F185" s="40"/>
      <c r="G185" s="50"/>
      <c r="H185" s="4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21" t="s">
        <v>252</v>
      </c>
      <c r="C186" s="28"/>
      <c r="D186" s="17"/>
      <c r="E186" s="41"/>
      <c r="F186" s="41"/>
      <c r="G186" s="52"/>
      <c r="H186" s="4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26" t="str">
        <f>HYPERLINK("http://www.infrahim.ru/pfm/33.html","Растворитель РП ")</f>
        <v xml:space="preserve">Растворитель РП </v>
      </c>
      <c r="C187" s="29" t="s">
        <v>47</v>
      </c>
      <c r="D187" s="5">
        <v>75</v>
      </c>
      <c r="E187" s="39" t="s">
        <v>77</v>
      </c>
      <c r="F187" s="42" t="s">
        <v>95</v>
      </c>
      <c r="G187" s="49" t="s">
        <v>253</v>
      </c>
      <c r="H187" s="4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1"/>
      <c r="C188" s="27" t="s">
        <v>25</v>
      </c>
      <c r="D188" s="12">
        <v>25</v>
      </c>
      <c r="E188" s="40"/>
      <c r="F188" s="40"/>
      <c r="G188" s="50"/>
      <c r="H188" s="4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21" t="s">
        <v>254</v>
      </c>
      <c r="C189" s="28"/>
      <c r="D189" s="17"/>
      <c r="E189" s="41"/>
      <c r="F189" s="41"/>
      <c r="G189" s="52"/>
      <c r="H189" s="4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22" t="s">
        <v>255</v>
      </c>
      <c r="C190" s="29" t="s">
        <v>155</v>
      </c>
      <c r="D190" s="5">
        <v>70</v>
      </c>
      <c r="E190" s="39" t="s">
        <v>256</v>
      </c>
      <c r="F190" s="42" t="s">
        <v>257</v>
      </c>
      <c r="G190" s="20" t="s">
        <v>258</v>
      </c>
      <c r="H190" s="4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1"/>
      <c r="C191" s="27" t="s">
        <v>35</v>
      </c>
      <c r="D191" s="12">
        <v>20</v>
      </c>
      <c r="E191" s="40"/>
      <c r="F191" s="40"/>
      <c r="G191" s="13" t="s">
        <v>259</v>
      </c>
      <c r="H191" s="4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21" t="s">
        <v>260</v>
      </c>
      <c r="C192" s="28" t="s">
        <v>261</v>
      </c>
      <c r="D192" s="18">
        <v>10</v>
      </c>
      <c r="E192" s="41"/>
      <c r="F192" s="41"/>
      <c r="G192" s="19" t="s">
        <v>251</v>
      </c>
      <c r="H192" s="4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22" t="s">
        <v>262</v>
      </c>
      <c r="C193" s="29" t="s">
        <v>155</v>
      </c>
      <c r="D193" s="5">
        <v>60</v>
      </c>
      <c r="E193" s="39" t="s">
        <v>256</v>
      </c>
      <c r="F193" s="42" t="s">
        <v>175</v>
      </c>
      <c r="G193" s="20" t="s">
        <v>258</v>
      </c>
      <c r="H193" s="4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1"/>
      <c r="C194" s="27" t="s">
        <v>20</v>
      </c>
      <c r="D194" s="12">
        <v>20</v>
      </c>
      <c r="E194" s="40"/>
      <c r="F194" s="40"/>
      <c r="G194" s="13" t="s">
        <v>263</v>
      </c>
      <c r="H194" s="4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21" t="s">
        <v>260</v>
      </c>
      <c r="C195" s="28" t="s">
        <v>41</v>
      </c>
      <c r="D195" s="18">
        <v>20</v>
      </c>
      <c r="E195" s="41"/>
      <c r="F195" s="41"/>
      <c r="G195" s="19"/>
      <c r="H195" s="4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22" t="s">
        <v>264</v>
      </c>
      <c r="C196" s="29" t="s">
        <v>155</v>
      </c>
      <c r="D196" s="5">
        <v>50</v>
      </c>
      <c r="E196" s="39" t="s">
        <v>265</v>
      </c>
      <c r="F196" s="42" t="s">
        <v>266</v>
      </c>
      <c r="G196" s="49" t="s">
        <v>267</v>
      </c>
      <c r="H196" s="4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1"/>
      <c r="C197" s="27" t="s">
        <v>35</v>
      </c>
      <c r="D197" s="12">
        <v>30</v>
      </c>
      <c r="E197" s="40"/>
      <c r="F197" s="40"/>
      <c r="G197" s="50"/>
      <c r="H197" s="4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21" t="s">
        <v>260</v>
      </c>
      <c r="C198" s="28" t="s">
        <v>41</v>
      </c>
      <c r="D198" s="18">
        <v>20</v>
      </c>
      <c r="E198" s="41"/>
      <c r="F198" s="41"/>
      <c r="G198" s="52"/>
      <c r="H198" s="4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26" t="str">
        <f>HYPERLINK("http://www.infrahim.ru/pfm/237.html","Разбавитель РЭ-4В")</f>
        <v>Разбавитель РЭ-4В</v>
      </c>
      <c r="C199" s="29" t="s">
        <v>155</v>
      </c>
      <c r="D199" s="5">
        <v>30</v>
      </c>
      <c r="E199" s="39" t="s">
        <v>265</v>
      </c>
      <c r="F199" s="42" t="s">
        <v>268</v>
      </c>
      <c r="G199" s="49" t="s">
        <v>269</v>
      </c>
      <c r="H199" s="4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1"/>
      <c r="C200" s="27" t="s">
        <v>41</v>
      </c>
      <c r="D200" s="12">
        <v>70</v>
      </c>
      <c r="E200" s="40"/>
      <c r="F200" s="40"/>
      <c r="G200" s="50"/>
      <c r="H200" s="4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9.25" customHeight="1" x14ac:dyDescent="0.2">
      <c r="A201" s="1"/>
      <c r="B201" s="21" t="s">
        <v>260</v>
      </c>
      <c r="C201" s="28"/>
      <c r="D201" s="17"/>
      <c r="E201" s="41"/>
      <c r="F201" s="41"/>
      <c r="G201" s="52"/>
      <c r="H201" s="4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22" t="s">
        <v>270</v>
      </c>
      <c r="C202" s="29" t="s">
        <v>47</v>
      </c>
      <c r="D202" s="5">
        <v>40</v>
      </c>
      <c r="E202" s="39" t="s">
        <v>271</v>
      </c>
      <c r="F202" s="42" t="s">
        <v>91</v>
      </c>
      <c r="G202" s="49" t="s">
        <v>272</v>
      </c>
      <c r="H202" s="4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3.25" customHeight="1" x14ac:dyDescent="0.2">
      <c r="A203" s="1"/>
      <c r="B203" s="11"/>
      <c r="C203" s="27" t="s">
        <v>261</v>
      </c>
      <c r="D203" s="12">
        <v>25</v>
      </c>
      <c r="E203" s="40"/>
      <c r="F203" s="40"/>
      <c r="G203" s="50"/>
      <c r="H203" s="4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4" t="s">
        <v>260</v>
      </c>
      <c r="C204" s="27" t="s">
        <v>41</v>
      </c>
      <c r="D204" s="12">
        <v>25</v>
      </c>
      <c r="E204" s="40"/>
      <c r="F204" s="40"/>
      <c r="G204" s="50"/>
      <c r="H204" s="4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6"/>
      <c r="C205" s="28" t="s">
        <v>35</v>
      </c>
      <c r="D205" s="18">
        <v>10</v>
      </c>
      <c r="E205" s="41"/>
      <c r="F205" s="41"/>
      <c r="G205" s="52"/>
      <c r="H205" s="4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22" t="s">
        <v>273</v>
      </c>
      <c r="C206" s="29" t="s">
        <v>155</v>
      </c>
      <c r="D206" s="5">
        <v>50</v>
      </c>
      <c r="E206" s="39" t="s">
        <v>271</v>
      </c>
      <c r="F206" s="42" t="s">
        <v>77</v>
      </c>
      <c r="G206" s="49" t="s">
        <v>274</v>
      </c>
      <c r="H206" s="4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3.25" customHeight="1" x14ac:dyDescent="0.2">
      <c r="A207" s="1"/>
      <c r="B207" s="11"/>
      <c r="C207" s="27" t="s">
        <v>261</v>
      </c>
      <c r="D207" s="12">
        <v>15</v>
      </c>
      <c r="E207" s="40"/>
      <c r="F207" s="40"/>
      <c r="G207" s="50"/>
      <c r="H207" s="4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21" t="s">
        <v>260</v>
      </c>
      <c r="C208" s="28" t="s">
        <v>47</v>
      </c>
      <c r="D208" s="18">
        <v>35</v>
      </c>
      <c r="E208" s="41"/>
      <c r="F208" s="41"/>
      <c r="G208" s="52"/>
      <c r="H208" s="4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22" t="s">
        <v>275</v>
      </c>
      <c r="C209" s="29" t="s">
        <v>47</v>
      </c>
      <c r="D209" s="5">
        <v>60</v>
      </c>
      <c r="E209" s="39" t="s">
        <v>256</v>
      </c>
      <c r="F209" s="42" t="s">
        <v>276</v>
      </c>
      <c r="G209" s="49" t="s">
        <v>277</v>
      </c>
      <c r="H209" s="4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1"/>
      <c r="C210" s="27" t="s">
        <v>20</v>
      </c>
      <c r="D210" s="12">
        <v>25</v>
      </c>
      <c r="E210" s="40"/>
      <c r="F210" s="40"/>
      <c r="G210" s="50"/>
      <c r="H210" s="4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7" customHeight="1" x14ac:dyDescent="0.2">
      <c r="A211" s="1"/>
      <c r="B211" s="14" t="s">
        <v>260</v>
      </c>
      <c r="C211" s="27" t="s">
        <v>261</v>
      </c>
      <c r="D211" s="12">
        <v>10</v>
      </c>
      <c r="E211" s="40"/>
      <c r="F211" s="40"/>
      <c r="G211" s="50"/>
      <c r="H211" s="4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6"/>
      <c r="C212" s="28" t="s">
        <v>71</v>
      </c>
      <c r="D212" s="18">
        <v>5</v>
      </c>
      <c r="E212" s="41"/>
      <c r="F212" s="41"/>
      <c r="G212" s="52"/>
      <c r="H212" s="4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22" t="s">
        <v>278</v>
      </c>
      <c r="C213" s="29" t="s">
        <v>47</v>
      </c>
      <c r="D213" s="5">
        <v>25</v>
      </c>
      <c r="E213" s="39" t="s">
        <v>279</v>
      </c>
      <c r="F213" s="42" t="s">
        <v>280</v>
      </c>
      <c r="G213" s="49" t="s">
        <v>281</v>
      </c>
      <c r="H213" s="4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1"/>
      <c r="C214" s="27" t="s">
        <v>35</v>
      </c>
      <c r="D214" s="12">
        <v>75</v>
      </c>
      <c r="E214" s="40"/>
      <c r="F214" s="40"/>
      <c r="G214" s="50"/>
      <c r="H214" s="4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21" t="s">
        <v>260</v>
      </c>
      <c r="C215" s="28"/>
      <c r="D215" s="17"/>
      <c r="E215" s="41"/>
      <c r="F215" s="41"/>
      <c r="G215" s="52"/>
      <c r="H215" s="4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22" t="s">
        <v>282</v>
      </c>
      <c r="C216" s="29" t="s">
        <v>155</v>
      </c>
      <c r="D216" s="5">
        <v>50</v>
      </c>
      <c r="E216" s="39" t="s">
        <v>283</v>
      </c>
      <c r="F216" s="42" t="s">
        <v>284</v>
      </c>
      <c r="G216" s="49" t="s">
        <v>285</v>
      </c>
      <c r="H216" s="4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1"/>
      <c r="C217" s="27" t="s">
        <v>35</v>
      </c>
      <c r="D217" s="12">
        <v>30</v>
      </c>
      <c r="E217" s="40"/>
      <c r="F217" s="40"/>
      <c r="G217" s="50"/>
      <c r="H217" s="4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21" t="s">
        <v>260</v>
      </c>
      <c r="C218" s="28" t="s">
        <v>41</v>
      </c>
      <c r="D218" s="18">
        <v>20</v>
      </c>
      <c r="E218" s="41"/>
      <c r="F218" s="41"/>
      <c r="G218" s="52"/>
      <c r="H218" s="4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22" t="s">
        <v>286</v>
      </c>
      <c r="C219" s="29" t="s">
        <v>155</v>
      </c>
      <c r="D219" s="5">
        <v>40</v>
      </c>
      <c r="E219" s="39" t="s">
        <v>287</v>
      </c>
      <c r="F219" s="42" t="s">
        <v>288</v>
      </c>
      <c r="G219" s="49" t="s">
        <v>77</v>
      </c>
      <c r="H219" s="4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1"/>
      <c r="C220" s="27" t="s">
        <v>20</v>
      </c>
      <c r="D220" s="12">
        <v>40</v>
      </c>
      <c r="E220" s="40"/>
      <c r="F220" s="40"/>
      <c r="G220" s="50"/>
      <c r="H220" s="4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9" customHeight="1" x14ac:dyDescent="0.2">
      <c r="A221" s="1"/>
      <c r="B221" s="21" t="s">
        <v>260</v>
      </c>
      <c r="C221" s="28" t="s">
        <v>41</v>
      </c>
      <c r="D221" s="18">
        <v>20</v>
      </c>
      <c r="E221" s="41"/>
      <c r="F221" s="41"/>
      <c r="G221" s="52"/>
      <c r="H221" s="4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22" t="s">
        <v>289</v>
      </c>
      <c r="C222" s="29" t="s">
        <v>33</v>
      </c>
      <c r="D222" s="5">
        <v>20</v>
      </c>
      <c r="E222" s="39" t="s">
        <v>265</v>
      </c>
      <c r="F222" s="42" t="s">
        <v>95</v>
      </c>
      <c r="G222" s="20" t="s">
        <v>110</v>
      </c>
      <c r="H222" s="4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1"/>
      <c r="C223" s="27" t="s">
        <v>41</v>
      </c>
      <c r="D223" s="12">
        <v>30</v>
      </c>
      <c r="E223" s="40"/>
      <c r="F223" s="40"/>
      <c r="G223" s="13" t="s">
        <v>290</v>
      </c>
      <c r="H223" s="4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4" t="s">
        <v>291</v>
      </c>
      <c r="C224" s="27" t="s">
        <v>71</v>
      </c>
      <c r="D224" s="12">
        <v>10</v>
      </c>
      <c r="E224" s="40"/>
      <c r="F224" s="40"/>
      <c r="G224" s="13"/>
      <c r="H224" s="4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6"/>
      <c r="C225" s="28" t="s">
        <v>47</v>
      </c>
      <c r="D225" s="18">
        <v>40</v>
      </c>
      <c r="E225" s="41"/>
      <c r="F225" s="41"/>
      <c r="G225" s="19"/>
      <c r="H225" s="4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22" t="s">
        <v>292</v>
      </c>
      <c r="C226" s="29" t="s">
        <v>20</v>
      </c>
      <c r="D226" s="5">
        <v>17</v>
      </c>
      <c r="E226" s="39" t="s">
        <v>293</v>
      </c>
      <c r="F226" s="42" t="s">
        <v>294</v>
      </c>
      <c r="G226" s="49" t="s">
        <v>295</v>
      </c>
      <c r="H226" s="4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1"/>
      <c r="C227" s="27" t="s">
        <v>29</v>
      </c>
      <c r="D227" s="12">
        <v>66</v>
      </c>
      <c r="E227" s="40"/>
      <c r="F227" s="40"/>
      <c r="G227" s="50"/>
      <c r="H227" s="4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24" t="s">
        <v>296</v>
      </c>
      <c r="C228" s="32" t="s">
        <v>47</v>
      </c>
      <c r="D228" s="25">
        <v>17</v>
      </c>
      <c r="E228" s="53"/>
      <c r="F228" s="53"/>
      <c r="G228" s="51"/>
      <c r="H228" s="4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3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3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3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3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3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3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1"/>
      <c r="C235" s="3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3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3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3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3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3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3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3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3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3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3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3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3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3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3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3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3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3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3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3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3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3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3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3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3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3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3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3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3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3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3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3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3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3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3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3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3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3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3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3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3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3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3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3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3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3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3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3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3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3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3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3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3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3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3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3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3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3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3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3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3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3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3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3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3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3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3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3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3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3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3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3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3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3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3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3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3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3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3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3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3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3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3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3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3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3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3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3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3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3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3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3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3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3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3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3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3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3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3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3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3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3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3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3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3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3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3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3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3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3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3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3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3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3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3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3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3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3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3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3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3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3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3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3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3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3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3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3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3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3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3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3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3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3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3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3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3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3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3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3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3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3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3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3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3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3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3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3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3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3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3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3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3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3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3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3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3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3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3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3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3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3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3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3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3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3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3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3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3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3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3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3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3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3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3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3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3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3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3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3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3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3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3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3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3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3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3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3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3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3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3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3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3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3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3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3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3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3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3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3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3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3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3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3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3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3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3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3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3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3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3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3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3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3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3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3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3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3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3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3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3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3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3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3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3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3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3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3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3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3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3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3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3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3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3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3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3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3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3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3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3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3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3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3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3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3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3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3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3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3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3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3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3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3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3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3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3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3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3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3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3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3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3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3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3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3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3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3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3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3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3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3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3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3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3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3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3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3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3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3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3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3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3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3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3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3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3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3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3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3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3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3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3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3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3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3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3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3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3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3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3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3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3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3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3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3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3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3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3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3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3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3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3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3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3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3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3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3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3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3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3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3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3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3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3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3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3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3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3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3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3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3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3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3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3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3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3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3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3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3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3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3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3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3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3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3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3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3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3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3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3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3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3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3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3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3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3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3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3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3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3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3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3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3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3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3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3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3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3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3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3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3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3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3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3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3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3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3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3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3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3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3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3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3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3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3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3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3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3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3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3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3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3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3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3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3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3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3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3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3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3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3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3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3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3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3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3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3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3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3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3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3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3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3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3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3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3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3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3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3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3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3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3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3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3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3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3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3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3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3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3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3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3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3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3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3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3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3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3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3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3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3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3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3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3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3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3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3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3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3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3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3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3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3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3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3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3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3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3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3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3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3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3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3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3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3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3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3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3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3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3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3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3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3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3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3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3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3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3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3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3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3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3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3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3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3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3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3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3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3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3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3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3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3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3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3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3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3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3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3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3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3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3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3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3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3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3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3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3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3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3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3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3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3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3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3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3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3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3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3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3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3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3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3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3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3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3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3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3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3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3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3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3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3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3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3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3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3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3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3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3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3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3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3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3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3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3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3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3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3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3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3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3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3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3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3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3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3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3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3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3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3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3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3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3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3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3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3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3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3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3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3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3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3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3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3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3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3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3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3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3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3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3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3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3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3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3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3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3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3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3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3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3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3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3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3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3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3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3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3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3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3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3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3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3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3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3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3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3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3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3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3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3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3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3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3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3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3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3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3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3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3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3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3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3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3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3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3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3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3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3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3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3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3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3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3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3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3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3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3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3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3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3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3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3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3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3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3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3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3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3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3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3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3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3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3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3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3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3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3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3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3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3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3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3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3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3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3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3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3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3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3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3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3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3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3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3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3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3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3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3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3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3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3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3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3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3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3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3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3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3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3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3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3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3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3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3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3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3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3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3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3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3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3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3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3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3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3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3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3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3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3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3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3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3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3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3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3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3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3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3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3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3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3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3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3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3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3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3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3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3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3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3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3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3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3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3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3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3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3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3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3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3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3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3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3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3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3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3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3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3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3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3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3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3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3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3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3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3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3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3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177">
    <mergeCell ref="G157:G162"/>
    <mergeCell ref="G187:G189"/>
    <mergeCell ref="G170:G172"/>
    <mergeCell ref="G163:G165"/>
    <mergeCell ref="G166:G169"/>
    <mergeCell ref="G184:G186"/>
    <mergeCell ref="G199:G201"/>
    <mergeCell ref="G202:G205"/>
    <mergeCell ref="G134:G139"/>
    <mergeCell ref="G140:G148"/>
    <mergeCell ref="G196:G198"/>
    <mergeCell ref="G176:G180"/>
    <mergeCell ref="G131:G133"/>
    <mergeCell ref="G149:G153"/>
    <mergeCell ref="G109:G112"/>
    <mergeCell ref="G106:G108"/>
    <mergeCell ref="G122:G124"/>
    <mergeCell ref="H3:H228"/>
    <mergeCell ref="G83:G85"/>
    <mergeCell ref="G79:G82"/>
    <mergeCell ref="G113:G115"/>
    <mergeCell ref="G154:G156"/>
    <mergeCell ref="G55:G57"/>
    <mergeCell ref="G45:G47"/>
    <mergeCell ref="G48:G51"/>
    <mergeCell ref="G66:G68"/>
    <mergeCell ref="G69:G71"/>
    <mergeCell ref="G72:G74"/>
    <mergeCell ref="G75:G78"/>
    <mergeCell ref="G30:G32"/>
    <mergeCell ref="G27:G29"/>
    <mergeCell ref="G119:G121"/>
    <mergeCell ref="G116:G118"/>
    <mergeCell ref="G125:G127"/>
    <mergeCell ref="G128:G130"/>
    <mergeCell ref="G216:G218"/>
    <mergeCell ref="G52:G54"/>
    <mergeCell ref="F55:F57"/>
    <mergeCell ref="F58:F60"/>
    <mergeCell ref="F66:F68"/>
    <mergeCell ref="F61:F65"/>
    <mergeCell ref="F52:F54"/>
    <mergeCell ref="G100:G102"/>
    <mergeCell ref="F103:F105"/>
    <mergeCell ref="G103:G105"/>
    <mergeCell ref="G86:G88"/>
    <mergeCell ref="G92:G96"/>
    <mergeCell ref="F109:F112"/>
    <mergeCell ref="F89:F91"/>
    <mergeCell ref="F48:F51"/>
    <mergeCell ref="F75:F78"/>
    <mergeCell ref="F176:F180"/>
    <mergeCell ref="F181:F183"/>
    <mergeCell ref="F199:F201"/>
    <mergeCell ref="F196:F198"/>
    <mergeCell ref="F187:F189"/>
    <mergeCell ref="F190:F192"/>
    <mergeCell ref="F193:F195"/>
    <mergeCell ref="F184:F186"/>
    <mergeCell ref="F166:F169"/>
    <mergeCell ref="F69:F71"/>
    <mergeCell ref="F206:F208"/>
    <mergeCell ref="G206:G208"/>
    <mergeCell ref="F170:F172"/>
    <mergeCell ref="F173:F175"/>
    <mergeCell ref="F202:F205"/>
    <mergeCell ref="D173:D175"/>
    <mergeCell ref="E173:E175"/>
    <mergeCell ref="E170:E172"/>
    <mergeCell ref="E181:E183"/>
    <mergeCell ref="F3:G3"/>
    <mergeCell ref="F19:F22"/>
    <mergeCell ref="F23:F26"/>
    <mergeCell ref="E149:E153"/>
    <mergeCell ref="E154:E156"/>
    <mergeCell ref="E157:E162"/>
    <mergeCell ref="E163:E165"/>
    <mergeCell ref="E176:E180"/>
    <mergeCell ref="E166:E169"/>
    <mergeCell ref="E33:E36"/>
    <mergeCell ref="E37:E40"/>
    <mergeCell ref="F37:F40"/>
    <mergeCell ref="F33:F36"/>
    <mergeCell ref="E45:E47"/>
    <mergeCell ref="F45:F47"/>
    <mergeCell ref="E48:E51"/>
    <mergeCell ref="E79:E82"/>
    <mergeCell ref="F83:F85"/>
    <mergeCell ref="F86:F88"/>
    <mergeCell ref="E83:E85"/>
    <mergeCell ref="E86:E88"/>
    <mergeCell ref="E89:E91"/>
    <mergeCell ref="E92:E96"/>
    <mergeCell ref="F106:F108"/>
    <mergeCell ref="F79:F82"/>
    <mergeCell ref="F41:F44"/>
    <mergeCell ref="E41:E44"/>
    <mergeCell ref="F6:F12"/>
    <mergeCell ref="F4:F5"/>
    <mergeCell ref="E27:E29"/>
    <mergeCell ref="E23:E26"/>
    <mergeCell ref="F13:F18"/>
    <mergeCell ref="E6:E12"/>
    <mergeCell ref="E13:E18"/>
    <mergeCell ref="E55:E57"/>
    <mergeCell ref="E61:E65"/>
    <mergeCell ref="E58:E60"/>
    <mergeCell ref="E52:E54"/>
    <mergeCell ref="E66:E68"/>
    <mergeCell ref="F72:F74"/>
    <mergeCell ref="E72:E74"/>
    <mergeCell ref="E75:E78"/>
    <mergeCell ref="E69:E71"/>
    <mergeCell ref="G226:G228"/>
    <mergeCell ref="G209:G212"/>
    <mergeCell ref="G219:G221"/>
    <mergeCell ref="F226:F228"/>
    <mergeCell ref="G213:G215"/>
    <mergeCell ref="E226:E228"/>
    <mergeCell ref="F209:F212"/>
    <mergeCell ref="E184:E186"/>
    <mergeCell ref="E187:E189"/>
    <mergeCell ref="F219:F221"/>
    <mergeCell ref="F222:F225"/>
    <mergeCell ref="E199:E201"/>
    <mergeCell ref="E202:E205"/>
    <mergeCell ref="E190:E192"/>
    <mergeCell ref="E193:E195"/>
    <mergeCell ref="E196:E198"/>
    <mergeCell ref="E222:E225"/>
    <mergeCell ref="E206:E208"/>
    <mergeCell ref="E216:E218"/>
    <mergeCell ref="E219:E221"/>
    <mergeCell ref="E209:E212"/>
    <mergeCell ref="E213:E215"/>
    <mergeCell ref="F213:F215"/>
    <mergeCell ref="F216:F218"/>
    <mergeCell ref="B1:H1"/>
    <mergeCell ref="B2:H2"/>
    <mergeCell ref="C3:D3"/>
    <mergeCell ref="C4:C5"/>
    <mergeCell ref="D4:D5"/>
    <mergeCell ref="E119:E121"/>
    <mergeCell ref="E116:E118"/>
    <mergeCell ref="E113:E115"/>
    <mergeCell ref="E109:E112"/>
    <mergeCell ref="E100:E102"/>
    <mergeCell ref="E103:E105"/>
    <mergeCell ref="E106:E108"/>
    <mergeCell ref="E97:E99"/>
    <mergeCell ref="F119:F121"/>
    <mergeCell ref="F100:F102"/>
    <mergeCell ref="F92:F96"/>
    <mergeCell ref="F97:F99"/>
    <mergeCell ref="F116:F118"/>
    <mergeCell ref="F113:F115"/>
    <mergeCell ref="E30:E32"/>
    <mergeCell ref="F30:F32"/>
    <mergeCell ref="F27:F29"/>
    <mergeCell ref="E19:E22"/>
    <mergeCell ref="C173:C175"/>
    <mergeCell ref="C122:C124"/>
    <mergeCell ref="D122:D124"/>
    <mergeCell ref="E122:E124"/>
    <mergeCell ref="E131:E133"/>
    <mergeCell ref="E125:E127"/>
    <mergeCell ref="E128:E130"/>
    <mergeCell ref="F131:F133"/>
    <mergeCell ref="F134:F139"/>
    <mergeCell ref="F140:F148"/>
    <mergeCell ref="F157:F162"/>
    <mergeCell ref="F163:F165"/>
    <mergeCell ref="F149:F153"/>
    <mergeCell ref="F154:F156"/>
    <mergeCell ref="F122:F124"/>
    <mergeCell ref="F125:F127"/>
    <mergeCell ref="F128:F130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Лист1</vt:lpstr>
      <vt:lpstr>HTML_10</vt:lpstr>
      <vt:lpstr>HTML_11</vt:lpstr>
      <vt:lpstr>HTML_12</vt:lpstr>
      <vt:lpstr>HTML_3</vt:lpstr>
      <vt:lpstr>HTML_4</vt:lpstr>
      <vt:lpstr>HTML_5</vt:lpstr>
      <vt:lpstr>HTML_6</vt:lpstr>
      <vt:lpstr>HTML_7</vt:lpstr>
      <vt:lpstr>HTML_8</vt:lpstr>
      <vt:lpstr>HTML_9</vt:lpstr>
      <vt:lpstr>HTML_all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Makarov</dc:creator>
  <cp:lastModifiedBy>555</cp:lastModifiedBy>
  <dcterms:created xsi:type="dcterms:W3CDTF">2018-10-05T22:45:55Z</dcterms:created>
  <dcterms:modified xsi:type="dcterms:W3CDTF">2018-10-05T22:45:56Z</dcterms:modified>
</cp:coreProperties>
</file>